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" yWindow="1188" windowWidth="11568" windowHeight="5328" tabRatio="844" activeTab="0"/>
  </bookViews>
  <sheets>
    <sheet name="Приложение №1 (2.7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>#REF!</definedName>
    <definedName name="\m">#REF!</definedName>
    <definedName name="\n">#REF!</definedName>
    <definedName name="\o">#REF!</definedName>
    <definedName name="____________________________r">____________________________r</definedName>
    <definedName name="___________________________r">___________________________r</definedName>
    <definedName name="__________________________r">__________________________r</definedName>
    <definedName name="_________________________r">_________________________r</definedName>
    <definedName name="________________________r">________________________r</definedName>
    <definedName name="_______________________r">_______________________r</definedName>
    <definedName name="_______________________SP1">'[1]FES'!#REF!</definedName>
    <definedName name="_______________________SP10">'[1]FES'!#REF!</definedName>
    <definedName name="_______________________SP11">'[1]FES'!#REF!</definedName>
    <definedName name="_______________________SP12">'[1]FES'!#REF!</definedName>
    <definedName name="_______________________SP13">'[1]FES'!#REF!</definedName>
    <definedName name="_______________________SP14">'[1]FES'!#REF!</definedName>
    <definedName name="_______________________SP15">'[1]FES'!#REF!</definedName>
    <definedName name="_______________________SP16">'[1]FES'!#REF!</definedName>
    <definedName name="_______________________SP17">'[1]FES'!#REF!</definedName>
    <definedName name="_______________________SP18">'[1]FES'!#REF!</definedName>
    <definedName name="_______________________SP19">'[1]FES'!#REF!</definedName>
    <definedName name="_______________________SP2">'[1]FES'!#REF!</definedName>
    <definedName name="_______________________SP20">'[1]FES'!#REF!</definedName>
    <definedName name="_______________________SP3">'[1]FES'!#REF!</definedName>
    <definedName name="_______________________SP4">'[1]FES'!#REF!</definedName>
    <definedName name="_______________________SP5">'[1]FES'!#REF!</definedName>
    <definedName name="_______________________SP7">'[1]FES'!#REF!</definedName>
    <definedName name="_______________________SP8">'[1]FES'!#REF!</definedName>
    <definedName name="_______________________SP9">'[1]FES'!#REF!</definedName>
    <definedName name="______________________r">______________________r</definedName>
    <definedName name="______________________SP1">'[1]FES'!#REF!</definedName>
    <definedName name="______________________SP10">'[1]FES'!#REF!</definedName>
    <definedName name="______________________SP11">'[1]FES'!#REF!</definedName>
    <definedName name="______________________SP12">'[1]FES'!#REF!</definedName>
    <definedName name="______________________SP13">'[1]FES'!#REF!</definedName>
    <definedName name="______________________SP14">'[1]FES'!#REF!</definedName>
    <definedName name="______________________SP15">'[1]FES'!#REF!</definedName>
    <definedName name="______________________SP16">'[1]FES'!#REF!</definedName>
    <definedName name="______________________SP17">'[1]FES'!#REF!</definedName>
    <definedName name="______________________SP18">'[1]FES'!#REF!</definedName>
    <definedName name="______________________SP19">'[1]FES'!#REF!</definedName>
    <definedName name="______________________SP2">'[1]FES'!#REF!</definedName>
    <definedName name="______________________SP20">'[1]FES'!#REF!</definedName>
    <definedName name="______________________SP3">'[1]FES'!#REF!</definedName>
    <definedName name="______________________SP4">'[1]FES'!#REF!</definedName>
    <definedName name="______________________SP5">'[1]FES'!#REF!</definedName>
    <definedName name="______________________SP7">'[1]FES'!#REF!</definedName>
    <definedName name="______________________SP8">'[1]FES'!#REF!</definedName>
    <definedName name="______________________SP9">'[1]FES'!#REF!</definedName>
    <definedName name="_____________________r">_____________________r</definedName>
    <definedName name="_____________________SP1">'[1]FES'!#REF!</definedName>
    <definedName name="_____________________SP10">'[1]FES'!#REF!</definedName>
    <definedName name="_____________________SP11">'[1]FES'!#REF!</definedName>
    <definedName name="_____________________SP12">'[1]FES'!#REF!</definedName>
    <definedName name="_____________________SP13">'[1]FES'!#REF!</definedName>
    <definedName name="_____________________SP14">'[1]FES'!#REF!</definedName>
    <definedName name="_____________________SP15">'[1]FES'!#REF!</definedName>
    <definedName name="_____________________SP16">'[1]FES'!#REF!</definedName>
    <definedName name="_____________________SP17">'[1]FES'!#REF!</definedName>
    <definedName name="_____________________SP18">'[1]FES'!#REF!</definedName>
    <definedName name="_____________________SP19">'[1]FES'!#REF!</definedName>
    <definedName name="_____________________SP2">'[1]FES'!#REF!</definedName>
    <definedName name="_____________________SP20">'[1]FES'!#REF!</definedName>
    <definedName name="_____________________SP3">'[1]FES'!#REF!</definedName>
    <definedName name="_____________________SP4">'[1]FES'!#REF!</definedName>
    <definedName name="_____________________SP5">'[1]FES'!#REF!</definedName>
    <definedName name="_____________________SP7">'[1]FES'!#REF!</definedName>
    <definedName name="_____________________SP8">'[1]FES'!#REF!</definedName>
    <definedName name="_____________________SP9">'[1]FES'!#REF!</definedName>
    <definedName name="____________________r">____________________r</definedName>
    <definedName name="____________________SP1">'[1]FES'!#REF!</definedName>
    <definedName name="____________________SP10">'[1]FES'!#REF!</definedName>
    <definedName name="____________________SP11">'[1]FES'!#REF!</definedName>
    <definedName name="____________________SP12">'[1]FES'!#REF!</definedName>
    <definedName name="____________________SP13">'[1]FES'!#REF!</definedName>
    <definedName name="____________________SP14">'[1]FES'!#REF!</definedName>
    <definedName name="____________________SP15">'[1]FES'!#REF!</definedName>
    <definedName name="____________________SP16">'[1]FES'!#REF!</definedName>
    <definedName name="____________________SP17">'[1]FES'!#REF!</definedName>
    <definedName name="____________________SP18">'[1]FES'!#REF!</definedName>
    <definedName name="____________________SP19">'[1]FES'!#REF!</definedName>
    <definedName name="____________________SP2">'[1]FES'!#REF!</definedName>
    <definedName name="____________________SP20">'[1]FES'!#REF!</definedName>
    <definedName name="____________________SP3">'[1]FES'!#REF!</definedName>
    <definedName name="____________________SP4">'[1]FES'!#REF!</definedName>
    <definedName name="____________________SP5">'[1]FES'!#REF!</definedName>
    <definedName name="____________________SP7">'[1]FES'!#REF!</definedName>
    <definedName name="____________________SP8">'[1]FES'!#REF!</definedName>
    <definedName name="____________________SP9">'[1]FES'!#REF!</definedName>
    <definedName name="___________________r">___________________r</definedName>
    <definedName name="___________________SP1">'[1]FES'!#REF!</definedName>
    <definedName name="___________________SP10">'[1]FES'!#REF!</definedName>
    <definedName name="___________________SP11">'[1]FES'!#REF!</definedName>
    <definedName name="___________________SP12">'[1]FES'!#REF!</definedName>
    <definedName name="___________________SP13">'[1]FES'!#REF!</definedName>
    <definedName name="___________________SP14">'[1]FES'!#REF!</definedName>
    <definedName name="___________________SP15">'[1]FES'!#REF!</definedName>
    <definedName name="___________________SP16">'[1]FES'!#REF!</definedName>
    <definedName name="___________________SP17">'[1]FES'!#REF!</definedName>
    <definedName name="___________________SP18">'[1]FES'!#REF!</definedName>
    <definedName name="___________________SP19">'[1]FES'!#REF!</definedName>
    <definedName name="___________________SP2">'[1]FES'!#REF!</definedName>
    <definedName name="___________________SP20">'[1]FES'!#REF!</definedName>
    <definedName name="___________________SP3">'[1]FES'!#REF!</definedName>
    <definedName name="___________________SP4">'[1]FES'!#REF!</definedName>
    <definedName name="___________________SP5">'[1]FES'!#REF!</definedName>
    <definedName name="___________________SP7">'[1]FES'!#REF!</definedName>
    <definedName name="___________________SP8">'[1]FES'!#REF!</definedName>
    <definedName name="___________________SP9">'[1]FES'!#REF!</definedName>
    <definedName name="__________________r">#N/A</definedName>
    <definedName name="__________________SP1">'[1]FES'!#REF!</definedName>
    <definedName name="__________________SP10">'[1]FES'!#REF!</definedName>
    <definedName name="__________________SP11">'[1]FES'!#REF!</definedName>
    <definedName name="__________________SP12">'[1]FES'!#REF!</definedName>
    <definedName name="__________________SP13">'[1]FES'!#REF!</definedName>
    <definedName name="__________________SP14">'[1]FES'!#REF!</definedName>
    <definedName name="__________________SP15">'[1]FES'!#REF!</definedName>
    <definedName name="__________________SP16">'[1]FES'!#REF!</definedName>
    <definedName name="__________________SP17">'[1]FES'!#REF!</definedName>
    <definedName name="__________________SP18">'[1]FES'!#REF!</definedName>
    <definedName name="__________________SP19">'[1]FES'!#REF!</definedName>
    <definedName name="__________________SP2">'[1]FES'!#REF!</definedName>
    <definedName name="__________________SP20">'[1]FES'!#REF!</definedName>
    <definedName name="__________________SP3">'[1]FES'!#REF!</definedName>
    <definedName name="__________________SP4">'[1]FES'!#REF!</definedName>
    <definedName name="__________________SP5">'[1]FES'!#REF!</definedName>
    <definedName name="__________________SP7">'[1]FES'!#REF!</definedName>
    <definedName name="__________________SP8">'[1]FES'!#REF!</definedName>
    <definedName name="__________________SP9">'[1]FES'!#REF!</definedName>
    <definedName name="_________________r">#N/A</definedName>
    <definedName name="_________________SP1">'[2]FES'!#REF!</definedName>
    <definedName name="_________________SP10">'[2]FES'!#REF!</definedName>
    <definedName name="_________________SP11">'[2]FES'!#REF!</definedName>
    <definedName name="_________________SP12">'[2]FES'!#REF!</definedName>
    <definedName name="_________________SP13">'[2]FES'!#REF!</definedName>
    <definedName name="_________________SP14">'[2]FES'!#REF!</definedName>
    <definedName name="_________________SP15">'[2]FES'!#REF!</definedName>
    <definedName name="_________________SP16">'[2]FES'!#REF!</definedName>
    <definedName name="_________________SP17">'[2]FES'!#REF!</definedName>
    <definedName name="_________________SP18">'[2]FES'!#REF!</definedName>
    <definedName name="_________________SP19">'[2]FES'!#REF!</definedName>
    <definedName name="_________________SP2">'[2]FES'!#REF!</definedName>
    <definedName name="_________________SP20">'[2]FES'!#REF!</definedName>
    <definedName name="_________________SP3">'[2]FES'!#REF!</definedName>
    <definedName name="_________________SP4">'[2]FES'!#REF!</definedName>
    <definedName name="_________________SP5">'[2]FES'!#REF!</definedName>
    <definedName name="_________________SP7">'[2]FES'!#REF!</definedName>
    <definedName name="_________________SP8">'[2]FES'!#REF!</definedName>
    <definedName name="_________________SP9">'[2]FES'!#REF!</definedName>
    <definedName name="________________r">#N/A</definedName>
    <definedName name="________________SP1">'[1]FES'!#REF!</definedName>
    <definedName name="________________SP10">'[1]FES'!#REF!</definedName>
    <definedName name="________________SP11">'[1]FES'!#REF!</definedName>
    <definedName name="________________SP12">'[1]FES'!#REF!</definedName>
    <definedName name="________________SP13">'[1]FES'!#REF!</definedName>
    <definedName name="________________SP14">'[1]FES'!#REF!</definedName>
    <definedName name="________________SP15">'[1]FES'!#REF!</definedName>
    <definedName name="________________SP16">'[1]FES'!#REF!</definedName>
    <definedName name="________________SP17">'[1]FES'!#REF!</definedName>
    <definedName name="________________SP18">'[1]FES'!#REF!</definedName>
    <definedName name="________________SP19">'[1]FES'!#REF!</definedName>
    <definedName name="________________SP2">'[1]FES'!#REF!</definedName>
    <definedName name="________________SP20">'[1]FES'!#REF!</definedName>
    <definedName name="________________SP3">'[1]FES'!#REF!</definedName>
    <definedName name="________________SP4">'[1]FES'!#REF!</definedName>
    <definedName name="________________SP5">'[1]FES'!#REF!</definedName>
    <definedName name="________________SP7">'[1]FES'!#REF!</definedName>
    <definedName name="________________SP8">'[1]FES'!#REF!</definedName>
    <definedName name="________________SP9">'[1]FES'!#REF!</definedName>
    <definedName name="_______________r">#N/A</definedName>
    <definedName name="_______________SP1">'[1]FES'!#REF!</definedName>
    <definedName name="_______________SP10">'[1]FES'!#REF!</definedName>
    <definedName name="_______________SP11">'[1]FES'!#REF!</definedName>
    <definedName name="_______________SP12">'[1]FES'!#REF!</definedName>
    <definedName name="_______________SP13">'[1]FES'!#REF!</definedName>
    <definedName name="_______________SP14">'[1]FES'!#REF!</definedName>
    <definedName name="_______________SP15">'[1]FES'!#REF!</definedName>
    <definedName name="_______________SP16">'[1]FES'!#REF!</definedName>
    <definedName name="_______________SP17">'[1]FES'!#REF!</definedName>
    <definedName name="_______________SP18">'[1]FES'!#REF!</definedName>
    <definedName name="_______________SP19">'[1]FES'!#REF!</definedName>
    <definedName name="_______________SP2">'[1]FES'!#REF!</definedName>
    <definedName name="_______________SP20">'[1]FES'!#REF!</definedName>
    <definedName name="_______________SP3">'[1]FES'!#REF!</definedName>
    <definedName name="_______________SP4">'[1]FES'!#REF!</definedName>
    <definedName name="_______________SP5">'[1]FES'!#REF!</definedName>
    <definedName name="_______________SP7">'[1]FES'!#REF!</definedName>
    <definedName name="_______________SP8">'[1]FES'!#REF!</definedName>
    <definedName name="_______________SP9">'[1]FES'!#REF!</definedName>
    <definedName name="______________r">[0]!______________r</definedName>
    <definedName name="______________SP1">'[1]FES'!#REF!</definedName>
    <definedName name="______________SP10">'[1]FES'!#REF!</definedName>
    <definedName name="______________SP11">'[1]FES'!#REF!</definedName>
    <definedName name="______________SP12">'[1]FES'!#REF!</definedName>
    <definedName name="______________SP13">'[1]FES'!#REF!</definedName>
    <definedName name="______________SP14">'[1]FES'!#REF!</definedName>
    <definedName name="______________SP15">'[1]FES'!#REF!</definedName>
    <definedName name="______________SP16">'[1]FES'!#REF!</definedName>
    <definedName name="______________SP17">'[1]FES'!#REF!</definedName>
    <definedName name="______________SP18">'[1]FES'!#REF!</definedName>
    <definedName name="______________SP19">'[1]FES'!#REF!</definedName>
    <definedName name="______________SP2">'[1]FES'!#REF!</definedName>
    <definedName name="______________SP20">'[1]FES'!#REF!</definedName>
    <definedName name="______________SP3">'[1]FES'!#REF!</definedName>
    <definedName name="______________SP4">'[1]FES'!#REF!</definedName>
    <definedName name="______________SP5">'[1]FES'!#REF!</definedName>
    <definedName name="______________SP7">'[1]FES'!#REF!</definedName>
    <definedName name="______________SP8">'[1]FES'!#REF!</definedName>
    <definedName name="______________SP9">'[1]FES'!#REF!</definedName>
    <definedName name="_____________r">#N/A</definedName>
    <definedName name="_____________SP1">'[1]FES'!#REF!</definedName>
    <definedName name="_____________SP10">'[1]FES'!#REF!</definedName>
    <definedName name="_____________SP11">'[1]FES'!#REF!</definedName>
    <definedName name="_____________SP12">'[1]FES'!#REF!</definedName>
    <definedName name="_____________SP13">'[1]FES'!#REF!</definedName>
    <definedName name="_____________SP14">'[1]FES'!#REF!</definedName>
    <definedName name="_____________SP15">'[1]FES'!#REF!</definedName>
    <definedName name="_____________SP16">'[1]FES'!#REF!</definedName>
    <definedName name="_____________SP17">'[1]FES'!#REF!</definedName>
    <definedName name="_____________SP18">'[1]FES'!#REF!</definedName>
    <definedName name="_____________SP19">'[1]FES'!#REF!</definedName>
    <definedName name="_____________SP2">'[1]FES'!#REF!</definedName>
    <definedName name="_____________SP20">'[1]FES'!#REF!</definedName>
    <definedName name="_____________SP3">'[1]FES'!#REF!</definedName>
    <definedName name="_____________SP4">'[1]FES'!#REF!</definedName>
    <definedName name="_____________SP5">'[1]FES'!#REF!</definedName>
    <definedName name="_____________SP7">'[1]FES'!#REF!</definedName>
    <definedName name="_____________SP8">'[1]FES'!#REF!</definedName>
    <definedName name="_____________SP9">'[1]FES'!#REF!</definedName>
    <definedName name="____________r">[0]!____________r</definedName>
    <definedName name="____________SP1">'[1]FES'!#REF!</definedName>
    <definedName name="____________SP10">'[1]FES'!#REF!</definedName>
    <definedName name="____________SP11">'[1]FES'!#REF!</definedName>
    <definedName name="____________SP12">'[1]FES'!#REF!</definedName>
    <definedName name="____________SP13">'[1]FES'!#REF!</definedName>
    <definedName name="____________SP14">'[1]FES'!#REF!</definedName>
    <definedName name="____________SP15">'[1]FES'!#REF!</definedName>
    <definedName name="____________SP16">'[1]FES'!#REF!</definedName>
    <definedName name="____________SP17">'[1]FES'!#REF!</definedName>
    <definedName name="____________SP18">'[1]FES'!#REF!</definedName>
    <definedName name="____________SP19">'[1]FES'!#REF!</definedName>
    <definedName name="____________SP2">'[1]FES'!#REF!</definedName>
    <definedName name="____________SP20">'[1]FES'!#REF!</definedName>
    <definedName name="____________SP3">'[1]FES'!#REF!</definedName>
    <definedName name="____________SP4">'[1]FES'!#REF!</definedName>
    <definedName name="____________SP5">'[1]FES'!#REF!</definedName>
    <definedName name="____________SP7">'[1]FES'!#REF!</definedName>
    <definedName name="____________SP8">'[1]FES'!#REF!</definedName>
    <definedName name="____________SP9">'[1]FES'!#REF!</definedName>
    <definedName name="___________r">#N/A</definedName>
    <definedName name="___________SP1">'[1]FES'!#REF!</definedName>
    <definedName name="___________SP10">'[1]FES'!#REF!</definedName>
    <definedName name="___________SP11">'[1]FES'!#REF!</definedName>
    <definedName name="___________SP12">'[1]FES'!#REF!</definedName>
    <definedName name="___________SP13">'[1]FES'!#REF!</definedName>
    <definedName name="___________SP14">'[1]FES'!#REF!</definedName>
    <definedName name="___________SP15">'[1]FES'!#REF!</definedName>
    <definedName name="___________SP16">'[1]FES'!#REF!</definedName>
    <definedName name="___________SP17">'[1]FES'!#REF!</definedName>
    <definedName name="___________SP18">'[1]FES'!#REF!</definedName>
    <definedName name="___________SP19">'[1]FES'!#REF!</definedName>
    <definedName name="___________SP2">'[1]FES'!#REF!</definedName>
    <definedName name="___________SP20">'[1]FES'!#REF!</definedName>
    <definedName name="___________SP3">'[1]FES'!#REF!</definedName>
    <definedName name="___________SP4">'[1]FES'!#REF!</definedName>
    <definedName name="___________SP5">'[1]FES'!#REF!</definedName>
    <definedName name="___________SP7">'[1]FES'!#REF!</definedName>
    <definedName name="___________SP8">'[1]FES'!#REF!</definedName>
    <definedName name="___________SP9">'[1]FES'!#REF!</definedName>
    <definedName name="__________r">#N/A</definedName>
    <definedName name="__________SP1">'[1]FES'!#REF!</definedName>
    <definedName name="__________SP10">'[1]FES'!#REF!</definedName>
    <definedName name="__________SP11">'[1]FES'!#REF!</definedName>
    <definedName name="__________SP12">'[1]FES'!#REF!</definedName>
    <definedName name="__________SP13">'[1]FES'!#REF!</definedName>
    <definedName name="__________SP14">'[1]FES'!#REF!</definedName>
    <definedName name="__________SP15">'[1]FES'!#REF!</definedName>
    <definedName name="__________SP16">'[1]FES'!#REF!</definedName>
    <definedName name="__________SP17">'[1]FES'!#REF!</definedName>
    <definedName name="__________SP18">'[1]FES'!#REF!</definedName>
    <definedName name="__________SP19">'[1]FES'!#REF!</definedName>
    <definedName name="__________SP2">'[1]FES'!#REF!</definedName>
    <definedName name="__________SP20">'[1]FES'!#REF!</definedName>
    <definedName name="__________SP3">'[1]FES'!#REF!</definedName>
    <definedName name="__________SP4">'[1]FES'!#REF!</definedName>
    <definedName name="__________SP5">'[1]FES'!#REF!</definedName>
    <definedName name="__________SP7">'[1]FES'!#REF!</definedName>
    <definedName name="__________SP8">'[1]FES'!#REF!</definedName>
    <definedName name="__________SP9">'[1]FES'!#REF!</definedName>
    <definedName name="_________r">#N/A</definedName>
    <definedName name="_________SP1">'[1]FES'!#REF!</definedName>
    <definedName name="_________SP10">'[1]FES'!#REF!</definedName>
    <definedName name="_________SP11">'[1]FES'!#REF!</definedName>
    <definedName name="_________SP12">'[1]FES'!#REF!</definedName>
    <definedName name="_________SP13">'[1]FES'!#REF!</definedName>
    <definedName name="_________SP14">'[1]FES'!#REF!</definedName>
    <definedName name="_________SP15">'[1]FES'!#REF!</definedName>
    <definedName name="_________SP16">'[1]FES'!#REF!</definedName>
    <definedName name="_________SP17">'[1]FES'!#REF!</definedName>
    <definedName name="_________SP18">'[1]FES'!#REF!</definedName>
    <definedName name="_________SP19">'[1]FES'!#REF!</definedName>
    <definedName name="_________SP2">'[1]FES'!#REF!</definedName>
    <definedName name="_________SP20">'[1]FES'!#REF!</definedName>
    <definedName name="_________SP3">'[1]FES'!#REF!</definedName>
    <definedName name="_________SP4">'[1]FES'!#REF!</definedName>
    <definedName name="_________SP5">'[1]FES'!#REF!</definedName>
    <definedName name="_________SP7">'[1]FES'!#REF!</definedName>
    <definedName name="_________SP8">'[1]FES'!#REF!</definedName>
    <definedName name="_________SP9">'[1]FES'!#REF!</definedName>
    <definedName name="________r">#N/A</definedName>
    <definedName name="________SP1">'[1]FES'!#REF!</definedName>
    <definedName name="________SP10">'[1]FES'!#REF!</definedName>
    <definedName name="________SP11">'[1]FES'!#REF!</definedName>
    <definedName name="________SP12">'[1]FES'!#REF!</definedName>
    <definedName name="________SP13">'[1]FES'!#REF!</definedName>
    <definedName name="________SP14">'[1]FES'!#REF!</definedName>
    <definedName name="________SP15">'[1]FES'!#REF!</definedName>
    <definedName name="________SP16">'[1]FES'!#REF!</definedName>
    <definedName name="________SP17">'[1]FES'!#REF!</definedName>
    <definedName name="________SP18">'[1]FES'!#REF!</definedName>
    <definedName name="________SP19">'[1]FES'!#REF!</definedName>
    <definedName name="________SP2">'[1]FES'!#REF!</definedName>
    <definedName name="________SP20">'[1]FES'!#REF!</definedName>
    <definedName name="________SP3">'[1]FES'!#REF!</definedName>
    <definedName name="________SP4">'[1]FES'!#REF!</definedName>
    <definedName name="________SP5">'[1]FES'!#REF!</definedName>
    <definedName name="________SP7">'[1]FES'!#REF!</definedName>
    <definedName name="________SP8">'[1]FES'!#REF!</definedName>
    <definedName name="________SP9">'[1]FES'!#REF!</definedName>
    <definedName name="_______r">#N/A</definedName>
    <definedName name="_______SP1">'[1]FES'!#REF!</definedName>
    <definedName name="_______SP10">'[1]FES'!#REF!</definedName>
    <definedName name="_______SP11">'[1]FES'!#REF!</definedName>
    <definedName name="_______SP12">'[1]FES'!#REF!</definedName>
    <definedName name="_______SP13">'[1]FES'!#REF!</definedName>
    <definedName name="_______SP14">'[1]FES'!#REF!</definedName>
    <definedName name="_______SP15">'[1]FES'!#REF!</definedName>
    <definedName name="_______SP16">'[1]FES'!#REF!</definedName>
    <definedName name="_______SP17">'[1]FES'!#REF!</definedName>
    <definedName name="_______SP18">'[1]FES'!#REF!</definedName>
    <definedName name="_______SP19">'[1]FES'!#REF!</definedName>
    <definedName name="_______SP2">'[1]FES'!#REF!</definedName>
    <definedName name="_______SP20">'[1]FES'!#REF!</definedName>
    <definedName name="_______SP3">'[1]FES'!#REF!</definedName>
    <definedName name="_______SP4">'[1]FES'!#REF!</definedName>
    <definedName name="_______SP5">'[1]FES'!#REF!</definedName>
    <definedName name="_______SP7">'[1]FES'!#REF!</definedName>
    <definedName name="_______SP8">'[1]FES'!#REF!</definedName>
    <definedName name="_______SP9">'[1]FES'!#REF!</definedName>
    <definedName name="______mm1">'[3]ПРОГНОЗ_1'!#REF!</definedName>
    <definedName name="______r">#N/A</definedName>
    <definedName name="______SP1">'[1]FES'!#REF!</definedName>
    <definedName name="______SP10">'[1]FES'!#REF!</definedName>
    <definedName name="______SP11">'[1]FES'!#REF!</definedName>
    <definedName name="______SP12">'[1]FES'!#REF!</definedName>
    <definedName name="______SP13">'[1]FES'!#REF!</definedName>
    <definedName name="______SP14">'[1]FES'!#REF!</definedName>
    <definedName name="______SP15">'[1]FES'!#REF!</definedName>
    <definedName name="______SP16">'[1]FES'!#REF!</definedName>
    <definedName name="______SP17">'[1]FES'!#REF!</definedName>
    <definedName name="______SP18">'[1]FES'!#REF!</definedName>
    <definedName name="______SP19">'[1]FES'!#REF!</definedName>
    <definedName name="______SP2">'[1]FES'!#REF!</definedName>
    <definedName name="______SP20">'[1]FES'!#REF!</definedName>
    <definedName name="______SP3">'[1]FES'!#REF!</definedName>
    <definedName name="______SP4">'[1]FES'!#REF!</definedName>
    <definedName name="______SP5">'[1]FES'!#REF!</definedName>
    <definedName name="______SP7">'[1]FES'!#REF!</definedName>
    <definedName name="______SP8">'[1]FES'!#REF!</definedName>
    <definedName name="______SP9">'[1]FES'!#REF!</definedName>
    <definedName name="_____mm1">'[3]ПРОГНОЗ_1'!#REF!</definedName>
    <definedName name="_____r">#N/A</definedName>
    <definedName name="_____SP1">'[1]FES'!#REF!</definedName>
    <definedName name="_____SP10">'[1]FES'!#REF!</definedName>
    <definedName name="_____SP11">'[1]FES'!#REF!</definedName>
    <definedName name="_____SP12">'[1]FES'!#REF!</definedName>
    <definedName name="_____SP13">'[1]FES'!#REF!</definedName>
    <definedName name="_____SP14">'[1]FES'!#REF!</definedName>
    <definedName name="_____SP15">'[1]FES'!#REF!</definedName>
    <definedName name="_____SP16">'[1]FES'!#REF!</definedName>
    <definedName name="_____SP17">'[1]FES'!#REF!</definedName>
    <definedName name="_____SP18">'[1]FES'!#REF!</definedName>
    <definedName name="_____SP19">'[1]FES'!#REF!</definedName>
    <definedName name="_____SP2">'[1]FES'!#REF!</definedName>
    <definedName name="_____SP20">'[1]FES'!#REF!</definedName>
    <definedName name="_____SP3">'[1]FES'!#REF!</definedName>
    <definedName name="_____SP4">'[1]FES'!#REF!</definedName>
    <definedName name="_____SP5">'[1]FES'!#REF!</definedName>
    <definedName name="_____SP7">'[1]FES'!#REF!</definedName>
    <definedName name="_____SP8">'[1]FES'!#REF!</definedName>
    <definedName name="_____SP9">'[1]FES'!#REF!</definedName>
    <definedName name="____mm1">'[3]ПРОГНОЗ_1'!#REF!</definedName>
    <definedName name="____r">#N/A</definedName>
    <definedName name="____SP1">'[1]FES'!#REF!</definedName>
    <definedName name="____SP10">'[1]FES'!#REF!</definedName>
    <definedName name="____SP11">'[1]FES'!#REF!</definedName>
    <definedName name="____SP12">'[1]FES'!#REF!</definedName>
    <definedName name="____SP13">'[1]FES'!#REF!</definedName>
    <definedName name="____SP14">'[1]FES'!#REF!</definedName>
    <definedName name="____SP15">'[1]FES'!#REF!</definedName>
    <definedName name="____SP16">'[1]FES'!#REF!</definedName>
    <definedName name="____SP17">'[1]FES'!#REF!</definedName>
    <definedName name="____SP18">'[1]FES'!#REF!</definedName>
    <definedName name="____SP19">'[1]FES'!#REF!</definedName>
    <definedName name="____SP2">'[1]FES'!#REF!</definedName>
    <definedName name="____SP20">'[1]FES'!#REF!</definedName>
    <definedName name="____SP3">'[1]FES'!#REF!</definedName>
    <definedName name="____SP4">'[1]FES'!#REF!</definedName>
    <definedName name="____SP5">'[1]FES'!#REF!</definedName>
    <definedName name="____SP7">'[1]FES'!#REF!</definedName>
    <definedName name="____SP8">'[1]FES'!#REF!</definedName>
    <definedName name="____SP9">'[1]FES'!#REF!</definedName>
    <definedName name="___mm1">'[3]ПРОГНОЗ_1'!#REF!</definedName>
    <definedName name="___r">#N/A</definedName>
    <definedName name="___SP1">'[1]FES'!#REF!</definedName>
    <definedName name="___SP10">'[1]FES'!#REF!</definedName>
    <definedName name="___SP11">'[1]FES'!#REF!</definedName>
    <definedName name="___SP12">'[1]FES'!#REF!</definedName>
    <definedName name="___SP13">'[1]FES'!#REF!</definedName>
    <definedName name="___SP14">'[1]FES'!#REF!</definedName>
    <definedName name="___SP15">'[1]FES'!#REF!</definedName>
    <definedName name="___SP16">'[1]FES'!#REF!</definedName>
    <definedName name="___SP17">'[1]FES'!#REF!</definedName>
    <definedName name="___SP18">'[1]FES'!#REF!</definedName>
    <definedName name="___SP19">'[1]FES'!#REF!</definedName>
    <definedName name="___SP2">'[1]FES'!#REF!</definedName>
    <definedName name="___SP20">'[1]FES'!#REF!</definedName>
    <definedName name="___SP3">'[1]FES'!#REF!</definedName>
    <definedName name="___SP4">'[1]FES'!#REF!</definedName>
    <definedName name="___SP5">'[1]FES'!#REF!</definedName>
    <definedName name="___SP7">'[1]FES'!#REF!</definedName>
    <definedName name="___SP8">'[1]FES'!#REF!</definedName>
    <definedName name="___SP9">'[1]FES'!#REF!</definedName>
    <definedName name="__KOHE">'[4]МС2'!#REF!</definedName>
    <definedName name="__KOHE_3">'[5]МС2'!#REF!</definedName>
    <definedName name="__KOHE_6">"'file://Netserver01/Public/Everyone/Для Ревзиной/Сниц2/d/Документы/Банк/VTR1.XLS'#$МС2.$#ССЫЛ!#ССЫЛ!"</definedName>
    <definedName name="__mm1">'[3]ПРОГНОЗ_1'!#REF!</definedName>
    <definedName name="__r">#N/A</definedName>
    <definedName name="__SP1">'[1]FES'!#REF!</definedName>
    <definedName name="__SP10">'[1]FES'!#REF!</definedName>
    <definedName name="__SP11">'[1]FES'!#REF!</definedName>
    <definedName name="__SP12">'[1]FES'!#REF!</definedName>
    <definedName name="__SP13">'[1]FES'!#REF!</definedName>
    <definedName name="__SP14">'[1]FES'!#REF!</definedName>
    <definedName name="__SP15">'[1]FES'!#REF!</definedName>
    <definedName name="__SP16">'[1]FES'!#REF!</definedName>
    <definedName name="__SP17">'[1]FES'!#REF!</definedName>
    <definedName name="__SP18">'[1]FES'!#REF!</definedName>
    <definedName name="__SP19">'[1]FES'!#REF!</definedName>
    <definedName name="__SP2">'[1]FES'!#REF!</definedName>
    <definedName name="__SP20">'[1]FES'!#REF!</definedName>
    <definedName name="__SP3">'[1]FES'!#REF!</definedName>
    <definedName name="__SP4">'[1]FES'!#REF!</definedName>
    <definedName name="__SP5">'[1]FES'!#REF!</definedName>
    <definedName name="__SP7">'[1]FES'!#REF!</definedName>
    <definedName name="__SP8">'[1]FES'!#REF!</definedName>
    <definedName name="__SP9">'[1]FES'!#REF!</definedName>
    <definedName name="_1">#REF!</definedName>
    <definedName name="_1_1">#REF!</definedName>
    <definedName name="_1_3">#REF!</definedName>
    <definedName name="_1_А1_1">#REF!</definedName>
    <definedName name="_10_д1_1_1_1">#REF!</definedName>
    <definedName name="_101_с140л02_1_1_1">#REF!</definedName>
    <definedName name="_101с140л02_1_1_1">#REF!</definedName>
    <definedName name="_104_с230л07_1_1_1">#REF!</definedName>
    <definedName name="_104с230л07_1_1_1">#REF!</definedName>
    <definedName name="_107_с590л11_1_1_1">#REF!</definedName>
    <definedName name="_107с590л11_1_1_1">#REF!</definedName>
    <definedName name="_10д1_1_1_1">#REF!</definedName>
    <definedName name="_10д7_1_1_1">#REF!</definedName>
    <definedName name="_110_срок_1_1_1">#REF!</definedName>
    <definedName name="_110срок_1_1_1">#REF!</definedName>
    <definedName name="_113_тел_1_1_1">#REF!</definedName>
    <definedName name="_113тел_1_1_1">#REF!</definedName>
    <definedName name="_116_ул_1_1_1">#REF!</definedName>
    <definedName name="_116ул_1_1_1">#REF!</definedName>
    <definedName name="_117А1_1">#REF!</definedName>
    <definedName name="_11д8_1_1_1">#REF!</definedName>
    <definedName name="_121авг_1_1_1">#REF!</definedName>
    <definedName name="_125гдс_1_1_1">#REF!</definedName>
    <definedName name="_129д1_1_1_1">#REF!</definedName>
    <definedName name="_12индекс_1_1_1">#REF!</definedName>
    <definedName name="_13_д2_1_1_1">#REF!</definedName>
    <definedName name="_133д2_1_1_1">#REF!</definedName>
    <definedName name="_137д3_1_1_1">#REF!</definedName>
    <definedName name="_13д2_1_1_1">#REF!</definedName>
    <definedName name="_13кв_1_1_1">#REF!</definedName>
    <definedName name="_141д4_1_1_1">#REF!</definedName>
    <definedName name="_145д5_1_1_1">#REF!</definedName>
    <definedName name="_149д6_1_1_1">#REF!</definedName>
    <definedName name="_14код_1_1_1">#REF!</definedName>
    <definedName name="_153д7_1_1_1">#REF!</definedName>
    <definedName name="_157д8_1_1_1">#REF!</definedName>
    <definedName name="_15месяцы_1_1_1">#REF!</definedName>
    <definedName name="_16_д3_1_1_1">#REF!</definedName>
    <definedName name="_161индекс_1_1_1">#REF!</definedName>
    <definedName name="_165кв_1_1_1">#REF!</definedName>
    <definedName name="_169код_1_1_1">#REF!</definedName>
    <definedName name="_16д3_1_1_1">#REF!</definedName>
    <definedName name="_16мк1_1_1_1">#REF!</definedName>
    <definedName name="_173месяцы_1_1_1">#REF!</definedName>
    <definedName name="_177мк1_1_1_1">#REF!</definedName>
    <definedName name="_17мк2_1_1_1">#REF!</definedName>
    <definedName name="_181мк2_1_1_1">#REF!</definedName>
    <definedName name="_185мк3_1_1_1">#REF!</definedName>
    <definedName name="_189мпод_1_1_1">#REF!</definedName>
    <definedName name="_18мк3_1_1_1">#REF!</definedName>
    <definedName name="_19_д4_1_1_1">#REF!</definedName>
    <definedName name="_193мро_1_1_1">#REF!</definedName>
    <definedName name="_197нд_1_1_1">#REF!</definedName>
    <definedName name="_19д4_1_1_1">#REF!</definedName>
    <definedName name="_19мпод_1_1_1">#REF!</definedName>
    <definedName name="_1А1_1">#REF!</definedName>
    <definedName name="_201нчп_1_1_1">#REF!</definedName>
    <definedName name="_205отч_1_1_1">#REF!</definedName>
    <definedName name="_209отчгод_1_1_1">#REF!</definedName>
    <definedName name="_20мро_1_1_1">#REF!</definedName>
    <definedName name="_213пд_1_1_1">#REF!</definedName>
    <definedName name="_217период_1_1_1">#REF!</definedName>
    <definedName name="_218ппп_1">#REF!</definedName>
    <definedName name="_21нд_1_1_1">#REF!</definedName>
    <definedName name="_22_д5_1_1_1">#REF!</definedName>
    <definedName name="_222прд_1_1_1">#REF!</definedName>
    <definedName name="_226прм_1_1_1">#REF!</definedName>
    <definedName name="_22д5_1_1_1">#REF!</definedName>
    <definedName name="_22нчп_1_1_1">#REF!</definedName>
    <definedName name="_230пункт_1_1_1">#REF!</definedName>
    <definedName name="_234район_1_1_1">#REF!</definedName>
    <definedName name="_238с110л10_1_1_1">#REF!</definedName>
    <definedName name="_23отч_1_1_1">#REF!</definedName>
    <definedName name="_242с120л05_1_1_1">#REF!</definedName>
    <definedName name="_246с120л06_1_1_1">#REF!</definedName>
    <definedName name="_24отчгод_1_1_1">#REF!</definedName>
    <definedName name="_25_д6_1_1_1">#REF!</definedName>
    <definedName name="_250с140л02_1_1_1">#REF!</definedName>
    <definedName name="_254с230л07_1_1_1">#REF!</definedName>
    <definedName name="_258с590л11_1_1_1">#REF!</definedName>
    <definedName name="_25д6_1_1_1">#REF!</definedName>
    <definedName name="_25пд_1_1_1">#REF!</definedName>
    <definedName name="_262срок_1_1_1">#REF!</definedName>
    <definedName name="_266тел_1_1_1">#REF!</definedName>
    <definedName name="_26период_1_1_1">#REF!</definedName>
    <definedName name="_270ул_1_1_1">#REF!</definedName>
    <definedName name="_27ппп_1">#REF!</definedName>
    <definedName name="_28_д7_1_1_1">#REF!</definedName>
    <definedName name="_28д7_1_1_1">#REF!</definedName>
    <definedName name="_28прд_1_1_1">#REF!</definedName>
    <definedName name="_29прм_1_1_1">#REF!</definedName>
    <definedName name="_2авг_1_1_1">#REF!</definedName>
    <definedName name="_30пункт_1_1_1">#REF!</definedName>
    <definedName name="_31_д8_1_1_1">#REF!</definedName>
    <definedName name="_31д8_1_1_1">#REF!</definedName>
    <definedName name="_31район_1_1_1">#REF!</definedName>
    <definedName name="_32с110л10_1_1_1">#REF!</definedName>
    <definedName name="_33с120л05_1_1_1">#REF!</definedName>
    <definedName name="_34_индекс_1_1_1">#REF!</definedName>
    <definedName name="_34индекс_1_1_1">#REF!</definedName>
    <definedName name="_34с120л06_1_1_1">#REF!</definedName>
    <definedName name="_35с140л02_1_1_1">#REF!</definedName>
    <definedName name="_36с230л07_1_1_1">#REF!</definedName>
    <definedName name="_37_кв_1_1_1">#REF!</definedName>
    <definedName name="_37кв_1_1_1">#REF!</definedName>
    <definedName name="_37с590л11_1_1_1">#REF!</definedName>
    <definedName name="_38срок_1_1_1">#REF!</definedName>
    <definedName name="_39тел_1_1_1">#REF!</definedName>
    <definedName name="_3гдс_1_1_1">#REF!</definedName>
    <definedName name="_4_авг_1_1_1">#REF!</definedName>
    <definedName name="_40_код_1_1_1">#REF!</definedName>
    <definedName name="_40код_1_1_1">#REF!</definedName>
    <definedName name="_40ул_1_1_1">#REF!</definedName>
    <definedName name="_43_месяцы_1_1_1">#REF!</definedName>
    <definedName name="_43месяцы_1_1_1">#REF!</definedName>
    <definedName name="_46_мк1_1_1_1">#REF!</definedName>
    <definedName name="_46мк1_1_1_1">#REF!</definedName>
    <definedName name="_49_мк2_1_1_1">#REF!</definedName>
    <definedName name="_49мк2_1_1_1">#REF!</definedName>
    <definedName name="_4авг_1_1_1">#REF!</definedName>
    <definedName name="_4д1_1_1_1">#REF!</definedName>
    <definedName name="_52_мк3_1_1_1">#REF!</definedName>
    <definedName name="_52мк3_1_1_1">#REF!</definedName>
    <definedName name="_55_мпод_1_1_1">#REF!</definedName>
    <definedName name="_55мпод_1_1_1">#REF!</definedName>
    <definedName name="_58_мро_1_1_1">#REF!</definedName>
    <definedName name="_58мро_1_1_1">#REF!</definedName>
    <definedName name="_5д2_1_1_1">#REF!</definedName>
    <definedName name="_61_нд_1_1_1">#REF!</definedName>
    <definedName name="_61нд_1_1_1">#REF!</definedName>
    <definedName name="_64_нчп_1_1_1">#REF!</definedName>
    <definedName name="_64нчп_1_1_1">#REF!</definedName>
    <definedName name="_67_отч_1_1_1">#REF!</definedName>
    <definedName name="_67отч_1_1_1">#REF!</definedName>
    <definedName name="_6д3_1_1_1">#REF!</definedName>
    <definedName name="_7_гдс_1_1_1">#REF!</definedName>
    <definedName name="_70_отчгод_1_1_1">#REF!</definedName>
    <definedName name="_70отчгод_1_1_1">#REF!</definedName>
    <definedName name="_73_пд_1_1_1">#REF!</definedName>
    <definedName name="_73пд_1_1_1">#REF!</definedName>
    <definedName name="_76_период_1_1_1">#REF!</definedName>
    <definedName name="_76период_1_1_1">#REF!</definedName>
    <definedName name="_77_ппп_1">#REF!</definedName>
    <definedName name="_77ппп_1">#REF!</definedName>
    <definedName name="_7гдс_1_1_1">#REF!</definedName>
    <definedName name="_7д4_1_1_1">#REF!</definedName>
    <definedName name="_80_прд_1_1_1">#REF!</definedName>
    <definedName name="_80прд_1_1_1">#REF!</definedName>
    <definedName name="_83_прм_1_1_1">#REF!</definedName>
    <definedName name="_83прм_1_1_1">#REF!</definedName>
    <definedName name="_86_пункт_1_1_1">#REF!</definedName>
    <definedName name="_86пункт_1_1_1">#REF!</definedName>
    <definedName name="_89_район_1_1_1">#REF!</definedName>
    <definedName name="_89район_1_1_1">#REF!</definedName>
    <definedName name="_8д5_1_1_1">#REF!</definedName>
    <definedName name="_92_с110л10_1_1_1">#REF!</definedName>
    <definedName name="_92с110л10_1_1_1">#REF!</definedName>
    <definedName name="_95_с120л05_1_1_1">#REF!</definedName>
    <definedName name="_95с120л05_1_1_1">#REF!</definedName>
    <definedName name="_98_с120л06_1_1_1">#REF!</definedName>
    <definedName name="_98с120л06_1_1_1">#REF!</definedName>
    <definedName name="_9д6_1_1_1">#REF!</definedName>
    <definedName name="_a">#REF!</definedName>
    <definedName name="_a_1">"$#ССЫЛ!.$#ССЫЛ!$#ССЫЛ!"</definedName>
    <definedName name="_a_3">#REF!</definedName>
    <definedName name="_a_6">"$#ССЫЛ!.$#ССЫЛ!$#ССЫЛ!"</definedName>
    <definedName name="_def1999">'[6]vec'!#REF!</definedName>
    <definedName name="_def2000г">#REF!</definedName>
    <definedName name="_def2001г">#REF!</definedName>
    <definedName name="_def2002г">#REF!</definedName>
    <definedName name="_IDОтчета">178174</definedName>
    <definedName name="_IDШаблона">178176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7_1">#REF!</definedName>
    <definedName name="_inf2007_3">#REF!</definedName>
    <definedName name="_inf2008">#REF!</definedName>
    <definedName name="_inf2008_1">#REF!</definedName>
    <definedName name="_inf2008_3">#REF!</definedName>
    <definedName name="_inf2009">#REF!</definedName>
    <definedName name="_inf2009_1">#REF!</definedName>
    <definedName name="_inf2009_3">#REF!</definedName>
    <definedName name="_inf2010">#REF!</definedName>
    <definedName name="_inf2010_1">#REF!</definedName>
    <definedName name="_inf2010_3">#REF!</definedName>
    <definedName name="_inf2011">#REF!</definedName>
    <definedName name="_inf2011_1">#REF!</definedName>
    <definedName name="_inf2011_3">#REF!</definedName>
    <definedName name="_inf2012">#REF!</definedName>
    <definedName name="_inf2012_1">#REF!</definedName>
    <definedName name="_inf2012_3">#REF!</definedName>
    <definedName name="_inf2013">#REF!</definedName>
    <definedName name="_inf2013_1">#REF!</definedName>
    <definedName name="_inf2013_3">#REF!</definedName>
    <definedName name="_inf2014">#REF!</definedName>
    <definedName name="_inf2014_1">#REF!</definedName>
    <definedName name="_inf2014_3">#REF!</definedName>
    <definedName name="_inf2015">#REF!</definedName>
    <definedName name="_inf2015_1">#REF!</definedName>
    <definedName name="_inf2015_3">#REF!</definedName>
    <definedName name="_infl.99">'[6]vec'!#REF!</definedName>
    <definedName name="_m">#REF!</definedName>
    <definedName name="_m_1">"$#ССЫЛ!.$#ССЫЛ!$#ССЫЛ!"</definedName>
    <definedName name="_m_3">#REF!</definedName>
    <definedName name="_m_6">"$#ССЫЛ!.$#ССЫЛ!$#ССЫЛ!"</definedName>
    <definedName name="_mm1">'[3]ПРОГНОЗ_1'!#REF!</definedName>
    <definedName name="_n">#REF!</definedName>
    <definedName name="_n_1">"$#ССЫЛ!.$#ССЫЛ!$#ССЫЛ!"</definedName>
    <definedName name="_n_3">#REF!</definedName>
    <definedName name="_n_6">"$#ССЫЛ!.$#ССЫЛ!$#ССЫЛ!"</definedName>
    <definedName name="_o">#REF!</definedName>
    <definedName name="_o_1">"$#ССЫЛ!.$#ССЫЛ!$#ССЫЛ!"</definedName>
    <definedName name="_o_3">#REF!</definedName>
    <definedName name="_o_6">"$#ССЫЛ!.$#ССЫЛ!$#ССЫЛ!"</definedName>
    <definedName name="_Order1" hidden="1">0</definedName>
    <definedName name="_Order2" hidden="1">0</definedName>
    <definedName name="_r">#N/A</definedName>
    <definedName name="_SP1">'[1]FES'!#REF!</definedName>
    <definedName name="_SP10">'[1]FES'!#REF!</definedName>
    <definedName name="_SP11">'[1]FES'!#REF!</definedName>
    <definedName name="_SP12">'[1]FES'!#REF!</definedName>
    <definedName name="_SP13">'[1]FES'!#REF!</definedName>
    <definedName name="_SP14">'[1]FES'!#REF!</definedName>
    <definedName name="_SP15">'[1]FES'!#REF!</definedName>
    <definedName name="_SP16">'[1]FES'!#REF!</definedName>
    <definedName name="_SP17">'[1]FES'!#REF!</definedName>
    <definedName name="_SP18">'[1]FES'!#REF!</definedName>
    <definedName name="_SP19">'[1]FES'!#REF!</definedName>
    <definedName name="_SP2">'[1]FES'!#REF!</definedName>
    <definedName name="_SP20">'[1]FES'!#REF!</definedName>
    <definedName name="_SP3">'[1]FES'!#REF!</definedName>
    <definedName name="_SP4">'[1]FES'!#REF!</definedName>
    <definedName name="_SP5">'[1]FES'!#REF!</definedName>
    <definedName name="_SP7">'[1]FES'!#REF!</definedName>
    <definedName name="_SP8">'[1]FES'!#REF!</definedName>
    <definedName name="_SP9">'[1]FES'!#REF!</definedName>
    <definedName name="_xlfn.IFERROR" hidden="1">#NAME?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04t">#REF!</definedName>
    <definedName name="AMOR1">#REF!</definedName>
    <definedName name="AMOR2">#REF!</definedName>
    <definedName name="AMOR3">'[7]2002'!$E$767:$S$811</definedName>
    <definedName name="AMOR4">#REF!</definedName>
    <definedName name="AMOR5">'[7]2002'!$E$767:$S$811</definedName>
    <definedName name="AMOR6">'[7]2002'!$A$2:$R$738</definedName>
    <definedName name="anscount" hidden="1">1</definedName>
    <definedName name="asd">[0]!asd</definedName>
    <definedName name="asd_3">asd_3</definedName>
    <definedName name="asd_4">asd_4</definedName>
    <definedName name="asd_5">asd_5</definedName>
    <definedName name="asd_6">asd_6</definedName>
    <definedName name="asd_7">asd_7</definedName>
    <definedName name="asd_8">asd_8</definedName>
    <definedName name="asd_9">asd_9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mpOt">#N/A</definedName>
    <definedName name="CompOt_1">#N/A</definedName>
    <definedName name="CompOt_2">#N/A</definedName>
    <definedName name="CompOt_3">#N/A</definedName>
    <definedName name="CompOt_4">CompOt_4</definedName>
    <definedName name="CompOt_5">CompOt_5</definedName>
    <definedName name="CompOt_6">CompOt_6</definedName>
    <definedName name="CompOt_7">CompOt_7</definedName>
    <definedName name="CompOt_8">CompOt_8</definedName>
    <definedName name="CompOt_9">CompOt_9</definedName>
    <definedName name="CompRas">#N/A</definedName>
    <definedName name="CompRas_1">#N/A</definedName>
    <definedName name="CompRas_2">#N/A</definedName>
    <definedName name="CompRas_3">#N/A</definedName>
    <definedName name="CompRas_4">CompRas_4</definedName>
    <definedName name="CompRas_5">CompRas_5</definedName>
    <definedName name="CompRas_6">CompRas_6</definedName>
    <definedName name="CompRas_7">CompRas_7</definedName>
    <definedName name="CompRas_8">CompRas_8</definedName>
    <definedName name="CompRas_9">CompRas_9</definedName>
    <definedName name="conect_name">#REF!</definedName>
    <definedName name="connect_name">#REF!</definedName>
    <definedName name="DaNet">'[8]TEHSHEET'!$K$5:$K$6</definedName>
    <definedName name="DATASCREEN_PREFIX">'[9]SOL'!$B$2</definedName>
    <definedName name="ddd">'[10]ПРОГНОЗ_1'!#REF!</definedName>
    <definedName name="def_gen_book">#REF!</definedName>
    <definedName name="def_templ_book">#REF!</definedName>
    <definedName name="del">#REF!</definedName>
    <definedName name="del_3">#REF!</definedName>
    <definedName name="del_6">"$#ССЫЛ!.$#ССЫЛ!$#ССЫЛ!"</definedName>
    <definedName name="DOLL">#REF!</definedName>
    <definedName name="dsn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_01">#REF!</definedName>
    <definedName name="ew">#N/A</definedName>
    <definedName name="ew_1">#N/A</definedName>
    <definedName name="ew_2">#N/A</definedName>
    <definedName name="ew_3">#N/A</definedName>
    <definedName name="ew_4">ew_4</definedName>
    <definedName name="ew_5">ew_5</definedName>
    <definedName name="ew_6">ew_6</definedName>
    <definedName name="ew_7">ew_7</definedName>
    <definedName name="ew_8">ew_8</definedName>
    <definedName name="ew_9">ew_9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4">#REF!</definedName>
    <definedName name="Excel_BuiltIn_Print_Area_8_1">#REF!</definedName>
    <definedName name="Excel_BuiltIn_Print_Area_8_1_1">#REF!</definedName>
    <definedName name="Excel_BuiltIn_Print_Titles_10">#REF!</definedName>
    <definedName name="Excel_BuiltIn_Print_Titles_11">#REF!</definedName>
    <definedName name="Excel_BuiltIn_Print_Titles_23">#REF!</definedName>
    <definedName name="Excel_BuiltIn_Print_Titles_3">#REF!</definedName>
    <definedName name="Excel_BuiltIn_Print_Titles_8">#REF!</definedName>
    <definedName name="Excel_BuiltIn_Print_Titles_9">#REF!</definedName>
    <definedName name="ff">#REF!</definedName>
    <definedName name="fffff">'[11]Гр5(о)'!#REF!</definedName>
    <definedName name="fg">#N/A</definedName>
    <definedName name="fg_1">#N/A</definedName>
    <definedName name="fg_2">#N/A</definedName>
    <definedName name="fg_3">#N/A</definedName>
    <definedName name="fg_4">fg_4</definedName>
    <definedName name="fg_5">fg_5</definedName>
    <definedName name="fg_6">fg_6</definedName>
    <definedName name="fg_7">fg_7</definedName>
    <definedName name="fg_8">fg_8</definedName>
    <definedName name="fg_9">fg_9</definedName>
    <definedName name="fil">'[12]Титульный'!$F$22</definedName>
    <definedName name="g">#REF!</definedName>
    <definedName name="g_1">#REF!</definedName>
    <definedName name="g_3">#REF!</definedName>
    <definedName name="gen_path">#REF!</definedName>
    <definedName name="gggg">#REF!</definedName>
    <definedName name="god">'[12]Титульный'!$F$12</definedName>
    <definedName name="header1">#REF!</definedName>
    <definedName name="I">#REF!</definedName>
    <definedName name="I_1">#REF!</definedName>
    <definedName name="I_3">#REF!</definedName>
    <definedName name="II">#REF!</definedName>
    <definedName name="II_1">#REF!</definedName>
    <definedName name="II_3">#REF!</definedName>
    <definedName name="III">#REF!</definedName>
    <definedName name="III_1">#REF!</definedName>
    <definedName name="III_3">#REF!</definedName>
    <definedName name="jjjj">'[13]Гр5(о)'!#REF!</definedName>
    <definedName name="k">#N/A</definedName>
    <definedName name="k_1">#N/A</definedName>
    <definedName name="k_2">#N/A</definedName>
    <definedName name="k_3">#N/A</definedName>
    <definedName name="k_4">k_4</definedName>
    <definedName name="k_5">k_5</definedName>
    <definedName name="k_6">k_6</definedName>
    <definedName name="k_7">k_7</definedName>
    <definedName name="k_8">k_8</definedName>
    <definedName name="k_9">k_9</definedName>
    <definedName name="l">#N/A</definedName>
    <definedName name="l_1">#N/A</definedName>
    <definedName name="l_2">#N/A</definedName>
    <definedName name="l_3">#N/A</definedName>
    <definedName name="lk">#REF!</definedName>
    <definedName name="lk_1">#REF!</definedName>
    <definedName name="lk_3">#REF!</definedName>
    <definedName name="ll">#REF!</definedName>
    <definedName name="ll_1">#REF!</definedName>
    <definedName name="ll_3">#REF!</definedName>
    <definedName name="log_file_path">#REF!</definedName>
    <definedName name="logic">'[12]TEHSHEET'!$B$2:$B$3</definedName>
    <definedName name="M7.3">#N/A</definedName>
    <definedName name="M7.3_1">#N/A</definedName>
    <definedName name="M7.3_2">#N/A</definedName>
    <definedName name="M7.3_3">#N/A</definedName>
    <definedName name="MO_LIST_11">'[14]REESTR_MO'!$B$64</definedName>
    <definedName name="MO_LIST_46">'[15]REESTR_MO'!$B$368:$B$374</definedName>
    <definedName name="MONTH">'[8]TEHSHEET'!$F$4:$F$16</definedName>
    <definedName name="month_list">'[16]TEHSHEET'!$F$1:$F$13</definedName>
    <definedName name="MR_LIST">'[14]REESTR_MO'!$D$2:$D$45</definedName>
    <definedName name="MR_LIST_1">'[17]REESTR_MO'!$D$2:$D$45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s_val">'[15]Титульный'!$F$49</definedName>
    <definedName name="ok">'[18]Контроль'!$E$1</definedName>
    <definedName name="org">'[14]Титульный'!$J$18</definedName>
    <definedName name="P1_ESO_PROT" hidden="1">#REF!,#REF!,#REF!,#REF!,#REF!,#REF!,#REF!,#REF!</definedName>
    <definedName name="p1_rst_1">'[19]Лист2'!$A$1</definedName>
    <definedName name="P1_SBT_PROT" hidden="1">#REF!,#REF!,#REF!,#REF!,#REF!,#REF!,#REF!</definedName>
    <definedName name="P1_SCOPE_16_PRT">'[20]16'!$E$15:$I$16,'[20]16'!$E$18:$I$20,'[20]16'!$E$23:$I$23,'[20]16'!$E$26:$I$26,'[20]16'!$E$29:$I$29,'[20]16'!$E$32:$I$32,'[20]16'!$E$35:$I$35,'[20]16'!$B$34,'[20]16'!$B$37</definedName>
    <definedName name="P1_SCOPE_17_PRT" hidden="1">'[20]17'!$E$13:$H$21,'[20]17'!$J$9:$J$11,'[20]17'!$J$13:$J$21,'[20]17'!$E$24:$H$26,'[20]17'!$E$28:$H$36,'[20]17'!$J$24:$M$26,'[20]17'!$J$28:$M$36,'[20]17'!$E$39:$H$41</definedName>
    <definedName name="P1_SCOPE_4_PRT" hidden="1">'[20]4'!$F$23:$I$23,'[20]4'!$F$25:$I$25,'[20]4'!$F$27:$I$31,'[20]4'!$K$14:$N$20,'[20]4'!$K$23:$N$23,'[20]4'!$K$25:$N$25,'[20]4'!$K$27:$N$31,'[20]4'!$P$14:$S$20,'[20]4'!$P$23:$S$23</definedName>
    <definedName name="P1_SCOPE_5_PRT" hidden="1">'[20]5'!$F$23:$I$23,'[20]5'!$F$25:$I$25,'[20]5'!$F$27:$I$31,'[20]5'!$K$14:$N$21,'[20]5'!$K$23:$N$23,'[20]5'!$K$25:$N$25,'[20]5'!$K$27:$N$31,'[20]5'!$P$14:$S$21,'[20]5'!$P$23:$S$23</definedName>
    <definedName name="P1_SCOPE_F1_PRT" hidden="1">'[20]Ф-1 (для АО-энерго)'!$D$74:$E$84,'[20]Ф-1 (для АО-энерго)'!$D$71:$E$72,'[20]Ф-1 (для АО-энерго)'!$D$66:$E$69,'[20]Ф-1 (для АО-энерго)'!$D$61:$E$64</definedName>
    <definedName name="P1_SCOPE_F2_PRT" hidden="1">'[20]Ф-2 (для АО-энерго)'!$G$56,'[20]Ф-2 (для АО-энерго)'!$E$55:$E$56,'[20]Ф-2 (для АО-энерго)'!$F$55:$G$55,'[20]Ф-2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'[20]перекрестка'!$H$15:$H$19,'[20]перекрестка'!$H$21:$H$25,'[20]перекрестка'!$J$14:$J$25,'[20]перекрестка'!$K$15:$K$19,'[20]перекрестка'!$K$21:$K$25</definedName>
    <definedName name="P1_SCOPE_SV_LD" hidden="1">#REF!,#REF!,#REF!,#REF!,#REF!,#REF!,#REF!</definedName>
    <definedName name="P1_SCOPE_SV_LD1" hidden="1">'[20]свод'!$E$70:$M$79,'[20]свод'!$E$81:$M$81,'[20]свод'!$E$83:$M$88,'[20]свод'!$E$90:$M$90,'[20]свод'!$E$92:$M$96,'[20]свод'!$E$98:$M$98,'[20]свод'!$E$101:$M$102</definedName>
    <definedName name="P1_SCOPE_SV_PRT">'[20]свод'!$E$23:$H$26,'[20]свод'!$E$28:$I$29,'[20]свод'!$E$32:$I$36,'[20]свод'!$E$38:$I$40,'[20]свод'!$E$42:$I$53,'[20]свод'!$E$55:$I$56,'[20]свод'!$E$58:$I$63</definedName>
    <definedName name="P1_SET_PROT" hidden="1">#REF!,#REF!,#REF!,#REF!,#REF!,#REF!,#REF!</definedName>
    <definedName name="P1_SET_PRT" hidden="1">#REF!,#REF!,#REF!,#REF!,#REF!,#REF!,#REF!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SCOPE_16_PRT">'[20]16'!$E$38:$I$38,'[20]16'!$E$41:$I$41,'[20]16'!$E$45:$I$47,'[20]16'!$E$49:$I$49,'[20]16'!$E$53:$I$54,'[20]16'!$E$56:$I$57,'[20]16'!$E$59:$I$59,'[20]16'!$E$9:$I$13</definedName>
    <definedName name="P2_SCOPE_4_PRT" hidden="1">'[20]4'!$P$25:$S$25,'[20]4'!$P$27:$S$31,'[20]4'!$U$14:$X$20,'[20]4'!$U$23:$X$23,'[20]4'!$U$25:$X$25,'[20]4'!$U$27:$X$31,'[20]4'!$Z$14:$AC$20,'[20]4'!$Z$23:$AC$23,'[20]4'!$Z$25:$AC$25</definedName>
    <definedName name="P2_SCOPE_5_PRT" hidden="1">'[20]5'!$P$25:$S$25,'[20]5'!$P$27:$S$31,'[20]5'!$U$14:$X$21,'[20]5'!$U$23:$X$23,'[20]5'!$U$25:$X$25,'[20]5'!$U$27:$X$31,'[20]5'!$Z$14:$AC$21,'[20]5'!$Z$23:$AC$23,'[20]5'!$Z$25:$AC$25</definedName>
    <definedName name="P2_SCOPE_F1_PRT" hidden="1">'[20]Ф-1 (для АО-энерго)'!$D$56:$E$59,'[20]Ф-1 (для АО-энерго)'!$D$34:$E$50,'[20]Ф-1 (для АО-энерго)'!$D$32:$E$32,'[20]Ф-1 (для АО-энерго)'!$D$23:$E$30</definedName>
    <definedName name="P2_SCOPE_F2_PRT" hidden="1">'[20]Ф-2 (для АО-энерго)'!$D$52:$G$54,'[20]Ф-2 (для АО-энерго)'!$C$21:$E$42,'[20]Ф-2 (для АО-энерго)'!$A$12:$E$12,'[20]Ф-2 (для АО-энерго)'!$C$8:$E$11</definedName>
    <definedName name="P2_SCOPE_PER_PRT" hidden="1">'[20]перекрестка'!$N$14:$N$25,'[20]перекрестка'!$N$27:$N$31,'[20]перекрестка'!$J$27:$K$31,'[20]перекрестка'!$F$27:$H$31,'[20]перекрестка'!$F$33:$H$37</definedName>
    <definedName name="P2_SCOPE_SV_PRT">'[20]свод'!$E$72:$I$79,'[20]свод'!$E$81:$I$81,'[20]свод'!$E$85:$H$88,'[20]свод'!$E$90:$I$90,'[20]свод'!$E$107:$I$112,'[20]свод'!$E$114:$I$117,'[20]свод'!$E$124:$H$127</definedName>
    <definedName name="P3_SCOPE_F1_PRT" hidden="1">'[20]Ф-1 (для АО-энерго)'!$E$16:$E$17,'[20]Ф-1 (для АО-энерго)'!$C$4:$D$4,'[20]Ф-1 (для АО-энерго)'!$C$7:$E$10,'[20]Ф-1 (для АО-энерго)'!$A$11:$E$11</definedName>
    <definedName name="P3_SCOPE_PER_PRT" hidden="1">'[20]перекрестка'!$J$33:$K$37,'[20]перекрестка'!$N$33:$N$37,'[20]перекрестка'!$F$39:$H$43,'[20]перекрестка'!$J$39:$K$43,'[20]перекрестка'!$N$39:$N$43</definedName>
    <definedName name="P3_SCOPE_SV_PRT">'[20]свод'!$D$135:$G$135,'[20]свод'!$I$135:$I$141,'[20]свод'!$H$137:$H$141,'[20]свод'!$D$138:$G$141,'[20]свод'!$E$15:$I$16,'[20]свод'!$E$120:$I$121,'[20]свод'!$E$18:$I$19</definedName>
    <definedName name="P4_SCOPE_F1_PRT" hidden="1">'[20]Ф-1 (для АО-энерго)'!$C$13:$E$13,'[20]Ф-1 (для АО-энерго)'!$A$14:$E$14,'[20]Ф-1 (для АО-энерго)'!$C$23:$C$50,'[20]Ф-1 (для АО-энерго)'!$C$54:$C$95</definedName>
    <definedName name="P4_SCOPE_PER_PRT" hidden="1">'[20]перекрестка'!$F$45:$H$49,'[20]перекрестка'!$J$45:$K$49,'[20]перекрестка'!$N$45:$N$49,'[20]перекрестка'!$F$53:$G$64,'[20]перекрестка'!$H$54:$H$58</definedName>
    <definedName name="P5_SCOPE_PER_PRT">'[20]перекрестка'!$H$60:$H$64,'[20]перекрестка'!$J$53:$J$64,'[20]перекрестка'!$K$54:$K$58,'[20]перекрестка'!$K$60:$K$64,'[20]перекрестка'!$N$53:$N$64</definedName>
    <definedName name="P6_SCOPE_PER_PRT">'[20]перекрестка'!$F$66:$H$70,'[20]перекрестка'!$J$66:$K$70,'[20]перекрестка'!$N$66:$N$70,'[20]перекрестка'!$F$72:$H$76,'[20]перекрестка'!$J$72:$K$76</definedName>
    <definedName name="P7_SCOPE_PER_PRT">'[20]перекрестка'!$N$72:$N$76,'[20]перекрестка'!$F$78:$H$82,'[20]перекрестка'!$J$78:$K$82,'[20]перекрестка'!$N$78:$N$82,'[20]перекрестка'!$F$84:$H$88</definedName>
    <definedName name="P8_SCOPE_PER_PRT">'[20]перекрестка'!$J$84:$K$88,'[20]перекрестка'!$N$84:$N$88,'[20]перекрестка'!$F$14:$G$25,P1_SCOPE_PER_PRT,P2_SCOPE_PER_PRT,P3_SCOPE_PER_PRT,P4_SCOPE_PER_PRT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lta">'[21]2001'!#REF!</definedName>
    <definedName name="polta_3">'[21]2001'!#REF!</definedName>
    <definedName name="polta_6">"'file:///N:/Балансы для РЭК/STOIMOS.xls'#$'2001'.#ССЫЛ!$#ССЫЛ!"</definedName>
    <definedName name="prd">'[14]Титульный'!$J$13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T_22">P3_PROT_22,P4_PROT_22,P5_PROT_22</definedName>
    <definedName name="QUOTE">'[9]SOL'!$B$8</definedName>
    <definedName name="r_1">#N/A</definedName>
    <definedName name="r_2">#N/A</definedName>
    <definedName name="r_3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OMP">'[22]TEHSHEET'!$O$204</definedName>
    <definedName name="region_name">'[8]Заголовок'!$B$20</definedName>
    <definedName name="region_name_1">'[23]Заголовок'!$B$20</definedName>
    <definedName name="report">#REF!</definedName>
    <definedName name="report_1">#REF!</definedName>
    <definedName name="report_3">#REF!</definedName>
    <definedName name="rng_tab7_01_01">'[15]таблица7 (технол.нужды)'!$I$52:$I$53</definedName>
    <definedName name="rng_tab7_02_01">'[15]таблица7 (хоз.нужды)'!$I$19:$I$20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.1_PRT">'[20]17.1'!$D$14:$F$17,'[20]17.1'!$D$19:$F$22,'[20]17.1'!$I$9:$I$12,'[20]17.1'!$I$14:$I$17,'[20]17.1'!$I$19:$I$22,'[20]17.1'!$D$9:$F$12</definedName>
    <definedName name="Scope_17_PRT">P1_SCOPE_16_PRT,P2_SCOPE_16_PRT</definedName>
    <definedName name="Scope_17_PRT_1">P1_SCOPE_16_PRT,P2_SCOPE_16_PRT</definedName>
    <definedName name="SCOPE_24_LD">'[20]24'!$E$8:$J$47,'[20]24'!$E$49:$J$66</definedName>
    <definedName name="SCOPE_24_PRT">'[20]24'!$E$41:$I$41,'[20]24'!$E$34:$I$34,'[20]24'!$E$36:$I$36,'[20]24'!$E$43:$I$43</definedName>
    <definedName name="SCOPE_25_PRT">'[20]25'!$E$20:$I$20,'[20]25'!$E$34:$I$34,'[20]25'!$E$41:$I$41,'[20]25'!$E$8:$I$10</definedName>
    <definedName name="SCOPE_4_PRT">'[20]4'!$Z$27:$AC$31,'[20]4'!$F$14:$I$20,P1_SCOPE_4_PRT,P2_SCOPE_4_PRT</definedName>
    <definedName name="SCOPE_5_PRT">'[20]5'!$Z$27:$AC$31,'[20]5'!$F$14:$I$21,P1_SCOPE_5_PRT,P2_SCOPE_5_PRT</definedName>
    <definedName name="SCOPE_F1_PRT">'[20]Ф-1 (для АО-энерго)'!$D$86:$E$95,P1_SCOPE_F1_PRT,P2_SCOPE_F1_PRT,P3_SCOPE_F1_PRT,P4_SCOPE_F1_PRT</definedName>
    <definedName name="SCOPE_F2_PRT">'[20]Ф-2 (для АО-энерго)'!$C$5:$D$5,'[20]Ф-2 (для АО-энерго)'!$C$52:$C$57,'[20]Ф-2 (для АО-энерго)'!$D$57:$G$57,P1_SCOPE_F2_PRT,P2_SCOPE_F2_PRT</definedName>
    <definedName name="SCOPE_FORM46_TE2">#REF!</definedName>
    <definedName name="SCOPE_PER_PRT">P5_SCOPE_PER_PRT,P6_SCOPE_PER_PRT,P7_SCOPE_PER_PRT,P8_SCOPE_PER_PRT</definedName>
    <definedName name="SCOPE_SPR_PRT">'[20]Справочники'!$D$21:$J$22,'[20]Справочники'!$E$13:$I$14,'[20]Справочники'!$F$27:$H$28</definedName>
    <definedName name="SCOPE_SV_LD1">'[20]свод'!$E$104:$M$104,'[20]свод'!$E$106:$M$117,'[20]свод'!$E$120:$M$121,'[20]свод'!$E$123:$M$127,'[20]свод'!$E$10:$M$68,P1_SCOPE_SV_LD1</definedName>
    <definedName name="SCOPE_SV_PRT">P1_SCOPE_SV_PRT,P2_SCOPE_SV_PRT,P3_SCOPE_SV_PRT</definedName>
    <definedName name="score_per_prt2">#N/A</definedName>
    <definedName name="set_01">'[15]TEHSHEET'!$E$2:$E$3</definedName>
    <definedName name="set_02">'[15]TEHSHEET'!$F$2:$F$3</definedName>
    <definedName name="set_03">'[15]TEHSHEET'!$G$2:$G$3</definedName>
    <definedName name="set_04">'[15]TEHSHEET'!$H$2:$H$11</definedName>
    <definedName name="set_05">'[15]TEHSHEET'!$I$2:$I$4</definedName>
    <definedName name="set_06">'[15]TEHSHEET'!$J$2:$J$5</definedName>
    <definedName name="SP1_3">'[2]FES'!#REF!</definedName>
    <definedName name="SP1_6">"'file://S555/My Documents/B-PL/NBPL/_FES.XLS'#$FES.$#ССЫЛ!$#ССЫЛ!:$#ССЫЛ!$#ССЫЛ!"</definedName>
    <definedName name="SP10_3">'[2]FES'!#REF!</definedName>
    <definedName name="SP10_6">"'file://S555/My Documents/B-PL/NBPL/_FES.XLS'#$FES.$#ССЫЛ!$#ССЫЛ!:$#ССЫЛ!$#ССЫЛ!"</definedName>
    <definedName name="SP11_3">'[2]FES'!#REF!</definedName>
    <definedName name="SP11_6">"'file://S555/My Documents/B-PL/NBPL/_FES.XLS'#$FES.$#ССЫЛ!$#ССЫЛ!:$#ССЫЛ!$#ССЫЛ!"</definedName>
    <definedName name="SP12_3">'[2]FES'!#REF!</definedName>
    <definedName name="SP12_6">"'file://S555/My Documents/B-PL/NBPL/_FES.XLS'#$FES.$#ССЫЛ!$#ССЫЛ!:$#ССЫЛ!$#ССЫЛ!"</definedName>
    <definedName name="SP13_3">'[2]FES'!#REF!</definedName>
    <definedName name="SP13_6">"'file://S555/My Documents/B-PL/NBPL/_FES.XLS'#$FES.$#ССЫЛ!$#ССЫЛ!:$#ССЫЛ!$#ССЫЛ!"</definedName>
    <definedName name="SP14_3">'[2]FES'!#REF!</definedName>
    <definedName name="SP14_6">"'file://S555/My Documents/B-PL/NBPL/_FES.XLS'#$FES.$#ССЫЛ!$#ССЫЛ!:$#ССЫЛ!$#ССЫЛ!"</definedName>
    <definedName name="SP15_3">'[2]FES'!#REF!</definedName>
    <definedName name="SP15_6">"'file://S555/My Documents/B-PL/NBPL/_FES.XLS'#$FES.$#ССЫЛ!$#ССЫЛ!:$#ССЫЛ!$#ССЫЛ!"</definedName>
    <definedName name="SP16_3">'[2]FES'!#REF!</definedName>
    <definedName name="SP16_6">"'file://S555/My Documents/B-PL/NBPL/_FES.XLS'#$FES.$#ССЫЛ!$#ССЫЛ!:$#ССЫЛ!$#ССЫЛ!"</definedName>
    <definedName name="SP17_3">'[2]FES'!#REF!</definedName>
    <definedName name="SP17_6">"'file://S555/My Documents/B-PL/NBPL/_FES.XLS'#$FES.$#ССЫЛ!$#ССЫЛ!:$#ССЫЛ!$#ССЫЛ!"</definedName>
    <definedName name="SP18_3">'[2]FES'!#REF!</definedName>
    <definedName name="SP18_6">"'file://S555/My Documents/B-PL/NBPL/_FES.XLS'#$FES.$#ССЫЛ!$#ССЫЛ!:$#ССЫЛ!$#ССЫЛ!"</definedName>
    <definedName name="SP19_3">'[2]FES'!#REF!</definedName>
    <definedName name="SP19_6">"'file://S555/My Documents/B-PL/NBPL/_FES.XLS'#$FES.$#ССЫЛ!$#ССЫЛ!:$#ССЫЛ!$#ССЫЛ!"</definedName>
    <definedName name="SP2_3">'[2]FES'!#REF!</definedName>
    <definedName name="SP2_6">"'file://S555/My Documents/B-PL/NBPL/_FES.XLS'#$FES.$#ССЫЛ!$#ССЫЛ!:$#ССЫЛ!$#ССЫЛ!"</definedName>
    <definedName name="SP20_3">'[2]FES'!#REF!</definedName>
    <definedName name="SP20_6">"'file://S555/My Documents/B-PL/NBPL/_FES.XLS'#$FES.$#ССЫЛ!$#ССЫЛ!:$#ССЫЛ!$#ССЫЛ!"</definedName>
    <definedName name="SP3_3">'[2]FES'!#REF!</definedName>
    <definedName name="SP3_6">"'file://S555/My Documents/B-PL/NBPL/_FES.XLS'#$FES.$#ССЫЛ!$#ССЫЛ!:$#ССЫЛ!$#ССЫЛ!"</definedName>
    <definedName name="SP4_3">'[2]FES'!#REF!</definedName>
    <definedName name="SP4_6">"'file://S555/My Documents/B-PL/NBPL/_FES.XLS'#$FES.$#ССЫЛ!$#ССЫЛ!:$#ССЫЛ!$#ССЫЛ!"</definedName>
    <definedName name="SP5_3">'[2]FES'!#REF!</definedName>
    <definedName name="SP5_6">"'file://S555/My Documents/B-PL/NBPL/_FES.XLS'#$FES.$#ССЫЛ!$#ССЫЛ!:$#ССЫЛ!$#ССЫЛ!"</definedName>
    <definedName name="SP7_3">'[2]FES'!#REF!</definedName>
    <definedName name="SP7_6">"'file://S555/My Documents/B-PL/NBPL/_FES.XLS'#$FES.$#ССЫЛ!$#ССЫЛ!:$#ССЫЛ!$#ССЫЛ!"</definedName>
    <definedName name="SP8_3">'[2]FES'!#REF!</definedName>
    <definedName name="SP8_6">"'file://S555/My Documents/B-PL/NBPL/_FES.XLS'#$FES.$#ССЫЛ!$#ССЫЛ!:$#ССЫЛ!$#ССЫЛ!"</definedName>
    <definedName name="SP9_3">'[2]FES'!#REF!</definedName>
    <definedName name="SP9_6">"'file://S555/My Documents/B-PL/NBPL/_FES.XLS'#$FES.$#ССЫЛ!$#ССЫЛ!:$#ССЫЛ!$#ССЫЛ!"</definedName>
    <definedName name="T2_DiapProt">P1_T2_DiapProt,P2_T2_DiapProt</definedName>
    <definedName name="T6_Protect">P1_T6_Protect,P2_T6_Protect</definedName>
    <definedName name="table">#REF!</definedName>
    <definedName name="TARGET">'[24]TEHSHEET'!$I$42:$I$45</definedName>
    <definedName name="templ_path">#REF!</definedName>
    <definedName name="TEMPLATE_CODE">'[9]SOL'!$B$1</definedName>
    <definedName name="time">#REF!</definedName>
    <definedName name="tit_inx_group">'[14]TEHSHEET'!$V$2:$V$11</definedName>
    <definedName name="tit_Otv_FIO">'[14]Титульный'!$J$43</definedName>
    <definedName name="tit_Ruk_FIO">'[14]Титульный'!$J$35</definedName>
    <definedName name="title">#REF!</definedName>
    <definedName name="title_1">#REF!</definedName>
    <definedName name="title_3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PL_TEMPLATE_MODE">'[25]Свод'!$H$4</definedName>
    <definedName name="TOTAL">P1_TOTAL,P2_TOTAL,P3_TOTAL,P4_TOTAL,P5_TOTAL</definedName>
    <definedName name="type_usl">'[12]Титульный'!$F$19</definedName>
    <definedName name="ved">'[12]Титульный'!$F$18</definedName>
    <definedName name="version">'[14]Инструкция'!$B$3</definedName>
    <definedName name="version_1">'[23]Инструкция'!$C$2</definedName>
    <definedName name="VID_TOPL">'[25]TECHSHEET'!$E$2:$E$8</definedName>
    <definedName name="work_path">#REF!</definedName>
    <definedName name="www">[0]!www</definedName>
    <definedName name="www_3">www_3</definedName>
    <definedName name="www_4">www_4</definedName>
    <definedName name="www_5">www_5</definedName>
    <definedName name="www_6">www_6</definedName>
    <definedName name="www_7">www_7</definedName>
    <definedName name="www_8">www_8</definedName>
    <definedName name="www_9">www_9</definedName>
    <definedName name="XLMNS_URL">'[9]SOL'!$B$7</definedName>
    <definedName name="Year">'[8]TEHSHEET'!$I$4:$I$18</definedName>
    <definedName name="YEAR_01">'[15]TEHSHEET'!$D$2:$D$6</definedName>
    <definedName name="year_list">'[16]TEHSHEET'!$I$1:$I$15</definedName>
    <definedName name="Years">'[14]TEHSHEET'!$E$5:$E$16</definedName>
    <definedName name="YES_NO">'[25]TECHSHEET'!$B$1:$B$2</definedName>
    <definedName name="YesNo">'[15]TEHSHEET'!$B$2:$B$3</definedName>
    <definedName name="А">#REF!</definedName>
    <definedName name="А1">#REF!</definedName>
    <definedName name="А1_1">#REF!</definedName>
    <definedName name="А1_14">#REF!</definedName>
    <definedName name="А1_16">#REF!</definedName>
    <definedName name="А1_17">#REF!</definedName>
    <definedName name="А1_2">#REF!</definedName>
    <definedName name="А1_23">#REF!</definedName>
    <definedName name="А1_3">#REF!</definedName>
    <definedName name="А1_4">#REF!</definedName>
    <definedName name="А1_5">#REF!</definedName>
    <definedName name="а2">#REF!</definedName>
    <definedName name="а2_1">#REF!</definedName>
    <definedName name="а2_3">#REF!</definedName>
    <definedName name="а3">#REF!</definedName>
    <definedName name="а3_1">#REF!</definedName>
    <definedName name="а3_3">#REF!</definedName>
    <definedName name="а4">#REF!</definedName>
    <definedName name="а4_1">#REF!</definedName>
    <definedName name="а4_3">#REF!</definedName>
    <definedName name="а5">#REF!</definedName>
    <definedName name="а5_1">#REF!</definedName>
    <definedName name="а5_3">#REF!</definedName>
    <definedName name="а6">#REF!</definedName>
    <definedName name="а6_1">#REF!</definedName>
    <definedName name="а6_3">#REF!</definedName>
    <definedName name="а7">#REF!</definedName>
    <definedName name="а7_1">#REF!</definedName>
    <definedName name="а7_3">#REF!</definedName>
    <definedName name="аа">[0]!аа</definedName>
    <definedName name="ааа">[0]!ааа</definedName>
    <definedName name="аааа">[0]!аааа</definedName>
    <definedName name="аааа_3">аааа_3</definedName>
    <definedName name="аааа_4">аааа_4</definedName>
    <definedName name="аааа_5">аааа_5</definedName>
    <definedName name="аааа_6">аааа_6</definedName>
    <definedName name="аааа_7">аааа_7</definedName>
    <definedName name="аааа_8">аааа_8</definedName>
    <definedName name="аааа_9">аааа_9</definedName>
    <definedName name="авг">#REF!</definedName>
    <definedName name="авг_1">#REF!</definedName>
    <definedName name="авг_1_1">#REF!</definedName>
    <definedName name="авг_1_3">#REF!</definedName>
    <definedName name="авг_3">#REF!</definedName>
    <definedName name="амор">[0]!амор</definedName>
    <definedName name="АнМ">'[26]Гр5(о)'!#REF!</definedName>
    <definedName name="ап">#N/A</definedName>
    <definedName name="ап_1">#N/A</definedName>
    <definedName name="ап_2">#N/A</definedName>
    <definedName name="ап_3">#N/A</definedName>
    <definedName name="апр">P1_T6_Protect,P2_T6_Protect</definedName>
    <definedName name="апр_1">P1_T6_Protect,P2_T6_Protect</definedName>
    <definedName name="апро">'[27]Лист2'!$A$1:$A$3</definedName>
    <definedName name="б">[0]!б</definedName>
    <definedName name="б_3">б_3</definedName>
    <definedName name="б_4">б_4</definedName>
    <definedName name="б_5">б_5</definedName>
    <definedName name="б_6">б_6</definedName>
    <definedName name="б_7">б_7</definedName>
    <definedName name="б_8">б_8</definedName>
    <definedName name="б_9">б_9</definedName>
    <definedName name="база">'[28]База'!$B$6:$L$32</definedName>
    <definedName name="база_1">'[29]База'!$B$6:$L$32</definedName>
    <definedName name="базау">#REF!</definedName>
    <definedName name="базау_1">'[29]База'!$C$6:$L$32</definedName>
    <definedName name="в23ё">#N/A</definedName>
    <definedName name="в23ё_1">#N/A</definedName>
    <definedName name="в23ё_2">#N/A</definedName>
    <definedName name="в23ё_3">#N/A</definedName>
    <definedName name="в23ё_4">в23ё_4</definedName>
    <definedName name="в23ё_5">в23ё_5</definedName>
    <definedName name="в23ё_6">в23ё_6</definedName>
    <definedName name="в23ё_7">в23ё_7</definedName>
    <definedName name="в23ё_8">в23ё_8</definedName>
    <definedName name="в23ё_9">в23ё_9</definedName>
    <definedName name="вапв">P1_T2.1?Protection</definedName>
    <definedName name="вапв_1">#NAME?</definedName>
    <definedName name="вв">#N/A</definedName>
    <definedName name="вв_1">#N/A</definedName>
    <definedName name="вв_2">#N/A</definedName>
    <definedName name="вв_3">#N/A</definedName>
    <definedName name="вв_4">вв_4</definedName>
    <definedName name="вв_5">вв_5</definedName>
    <definedName name="вв_6">вв_6</definedName>
    <definedName name="вв_7">вв_7</definedName>
    <definedName name="вв_8">вв_8</definedName>
    <definedName name="вв_9">вв_9</definedName>
    <definedName name="Вид_работ">#REF!</definedName>
    <definedName name="Вид_работ_1">#REF!</definedName>
    <definedName name="Вид_работ_3">#REF!</definedName>
    <definedName name="второй">#REF!</definedName>
    <definedName name="Вып_н_2003">'[30]Текущие цены'!#REF!</definedName>
    <definedName name="вып_н_2004">'[30]Текущие цены'!#REF!</definedName>
    <definedName name="Вып_ОФ_с_пц">'[30]рабочий'!$Y$202:$AP$224</definedName>
    <definedName name="Вып_оф_с_цпг">'[30]Текущие цены'!#REF!</definedName>
    <definedName name="Вып_с_новых_ОФ">'[30]рабочий'!$Y$277:$AP$299</definedName>
    <definedName name="ГВ">#N/A</definedName>
    <definedName name="ГВ_1">#N/A</definedName>
    <definedName name="гд">#REF!</definedName>
    <definedName name="гд_1">'[31]Стр1'!$Y$4</definedName>
    <definedName name="гд_1_1">'[32]Стр1'!$Y$4</definedName>
    <definedName name="гд_3">#REF!</definedName>
    <definedName name="гдс">#REF!</definedName>
    <definedName name="гдс_1">#REF!</definedName>
    <definedName name="гдс_1_1">#REF!</definedName>
    <definedName name="гдс_1_3">#REF!</definedName>
    <definedName name="гдс_3">#REF!</definedName>
    <definedName name="год">'[33]отопл'!$F$11</definedName>
    <definedName name="График">"Диагр. 4"</definedName>
    <definedName name="гэс3">#N/A</definedName>
    <definedName name="гэс3_1">#N/A</definedName>
    <definedName name="гэс3_2">#N/A</definedName>
    <definedName name="гэс3_3">#N/A</definedName>
    <definedName name="д1">#REF!</definedName>
    <definedName name="д1_1">#REF!</definedName>
    <definedName name="д1_1_1">#REF!</definedName>
    <definedName name="д1_1_3">#REF!</definedName>
    <definedName name="д1_3">#REF!</definedName>
    <definedName name="д2">#REF!</definedName>
    <definedName name="д2_1">#REF!</definedName>
    <definedName name="д2_1_1">#REF!</definedName>
    <definedName name="д2_1_3">#REF!</definedName>
    <definedName name="д2_3">#REF!</definedName>
    <definedName name="д3">#REF!</definedName>
    <definedName name="д3_1">#REF!</definedName>
    <definedName name="д3_1_1">#REF!</definedName>
    <definedName name="д3_1_3">#REF!</definedName>
    <definedName name="д3_3">#REF!</definedName>
    <definedName name="д4">#REF!</definedName>
    <definedName name="д4_1">#REF!</definedName>
    <definedName name="д4_1_1">#REF!</definedName>
    <definedName name="д4_1_3">#REF!</definedName>
    <definedName name="д4_3">#REF!</definedName>
    <definedName name="д5">#REF!</definedName>
    <definedName name="д5_1">#REF!</definedName>
    <definedName name="д5_1_1">#REF!</definedName>
    <definedName name="д5_1_3">#REF!</definedName>
    <definedName name="д5_3">#REF!</definedName>
    <definedName name="д6">#REF!</definedName>
    <definedName name="д6_1">#REF!</definedName>
    <definedName name="д6_1_1">#REF!</definedName>
    <definedName name="д6_1_3">#REF!</definedName>
    <definedName name="д6_3">#REF!</definedName>
    <definedName name="д7">#REF!</definedName>
    <definedName name="д7_1">#REF!</definedName>
    <definedName name="д7_1_1">#REF!</definedName>
    <definedName name="д7_1_3">#REF!</definedName>
    <definedName name="д7_3">#REF!</definedName>
    <definedName name="д8">#REF!</definedName>
    <definedName name="д8_1">#REF!</definedName>
    <definedName name="д8_1_1">#REF!</definedName>
    <definedName name="д8_1_3">#REF!</definedName>
    <definedName name="д8_3">#REF!</definedName>
    <definedName name="Дефл_ц_пред_год">'[30]Текущие цены'!$AT$36:$BK$58</definedName>
    <definedName name="Дефлятор_годовой">'[30]Текущие цены'!$Y$4:$AP$27</definedName>
    <definedName name="Дефлятор_цепной">'[30]Текущие цены'!$Y$36:$AP$58</definedName>
    <definedName name="Диаметры">#REF!</definedName>
    <definedName name="Диаметры_1">#REF!</definedName>
    <definedName name="Диаметры_3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С">#REF!</definedName>
    <definedName name="Заводы">#REF!</definedName>
    <definedName name="Заводы_1">#REF!</definedName>
    <definedName name="Заводы_3">#REF!</definedName>
    <definedName name="_xlnm.Print_Titles" localSheetId="0">'Приложение №1 (2.7)'!$A:$C,'Приложение №1 (2.7)'!$7:$9</definedName>
    <definedName name="ЗП1">'[34]Лист13'!$A$2</definedName>
    <definedName name="ЗП2">'[34]Лист13'!$B$2</definedName>
    <definedName name="ЗП3">'[34]Лист13'!$C$2</definedName>
    <definedName name="ЗП4">'[34]Лист13'!$D$2</definedName>
    <definedName name="й">P1_SCOPE_16_PRT,P2_SCOPE_16_PRT</definedName>
    <definedName name="й_1">#N/A</definedName>
    <definedName name="й_2">#N/A</definedName>
    <definedName name="й_3">#N/A</definedName>
    <definedName name="й_4">й_4</definedName>
    <definedName name="й_5">й_5</definedName>
    <definedName name="й_6">й_6</definedName>
    <definedName name="й_7">й_7</definedName>
    <definedName name="й_8">й_8</definedName>
    <definedName name="й_9">й_9</definedName>
    <definedName name="Изол_вход">#REF!</definedName>
    <definedName name="Изол_вход_1">#REF!</definedName>
    <definedName name="Изол_вход_3">#REF!</definedName>
    <definedName name="йй">#N/A</definedName>
    <definedName name="йй_1">#N/A</definedName>
    <definedName name="йй_2">#N/A</definedName>
    <definedName name="йй_3">#N/A</definedName>
    <definedName name="йй_4">йй_4</definedName>
    <definedName name="йй_5">йй_5</definedName>
    <definedName name="йй_6">йй_6</definedName>
    <definedName name="йй_7">йй_7</definedName>
    <definedName name="йй_8">йй_8</definedName>
    <definedName name="йй_9">йй_9</definedName>
    <definedName name="иии">#REF!</definedName>
    <definedName name="ййй">[0]!ййй</definedName>
    <definedName name="ййй_3">ййй_3</definedName>
    <definedName name="ййй_4">ййй_4</definedName>
    <definedName name="ййй_5">ййй_5</definedName>
    <definedName name="ййй_6">ййй_6</definedName>
    <definedName name="ййй_7">ййй_7</definedName>
    <definedName name="ййй_8">ййй_8</definedName>
    <definedName name="ййй_9">ййй_9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йййййййййййййййййййййййййййййййййййййййййййййййййййййй_3">йййййййййййййййййййййййййййййййййййййййййййййййййййййй_3</definedName>
    <definedName name="йййййййййййййййййййййййййййййййййййййййййййййййййййййй_4">йййййййййййййййййййййййййййййййййййййййййййййййййййййй_4</definedName>
    <definedName name="йййййййййййййййййййййййййййййййййййййййййййййййййййййй_5">йййййййййййййййййййййййййййййййййййййййййййййййййййййй_5</definedName>
    <definedName name="йййййййййййййййййййййййййййййййййййййййййййййййййййййй_6">йййййййййййййййййййййййййййййййййййййййййййййййййййййй_6</definedName>
    <definedName name="йййййййййййййййййййййййййййййййййййййййййййййййййййййй_7">йййййййййййййййййййййййййййййййййййййййййййййййййййййй_7</definedName>
    <definedName name="йййййййййййййййййййййййййййййййййййййййййййййййййййййй_8">йййййййййййййййййййййййййййййййййййййййййййййййййййййй_8</definedName>
    <definedName name="йййййййййййййййййййййййййййййййййййййййййййййййййййййй_9">йййййййййййййййййййййййййййййййййййййййййййййййййййййй_9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3">ииииииииииииииииииииииииииииииииииииииииииииииииииииииииииииии_3</definedName>
    <definedName name="ииииииииииииииииииииииииииииииииииииииииииииииииииииииииииииии_4">ииииииииииииииииииииииииииииииииииииииииииииииииииииииииииииии_4</definedName>
    <definedName name="ииииииииииииииииииииииииииииииииииииииииииииииииииииииииииииии_5">ииииииииииииииииииииииииииииииииииииииииииииииииииииииииииииии_5</definedName>
    <definedName name="ииииииииииииииииииииииииииииииииииииииииииииииииииииииииииииии_6">ииииииииииииииииииииииииииииииииииииииииииииииииииииииииииииии_6</definedName>
    <definedName name="ииииииииииииииииииииииииииииииииииииииииииииииииииииииииииииии_7">ииииииииииииииииииииииииииииииииииииииииииииииииииииииииииииии_7</definedName>
    <definedName name="ииииииииииииииииииииииииииииииииииииииииииииииииииииииииииииии_8">ииииииииииииииииииииииииииииииииииииииииииииииииииииииииииииии_8</definedName>
    <definedName name="ииииииииииииииииииииииииииииииииииииииииииииииииииииииииииииии_9">ииииииииииииииииииииииииииииииииииииииииииииииииииииииииииииии_9</definedName>
    <definedName name="индекс">#REF!</definedName>
    <definedName name="индекс_1">#REF!</definedName>
    <definedName name="индекс_1_1">#REF!</definedName>
    <definedName name="индекс_1_3">#REF!</definedName>
    <definedName name="индекс_3">#REF!</definedName>
    <definedName name="инн">'[31]Список'!#REF!</definedName>
    <definedName name="инн_1">'[32]Список'!#REF!</definedName>
    <definedName name="инн_3">'[31]Список'!#REF!</definedName>
    <definedName name="инсп">#REF!</definedName>
    <definedName name="инсп_1">#REF!</definedName>
    <definedName name="инсп_3">#REF!</definedName>
    <definedName name="ио">[0]!ио</definedName>
    <definedName name="ио_3">ио_3</definedName>
    <definedName name="ио_4">ио_4</definedName>
    <definedName name="ио_5">ио_5</definedName>
    <definedName name="ио_6">ио_6</definedName>
    <definedName name="ио_7">ио_7</definedName>
    <definedName name="ио_8">ио_8</definedName>
    <definedName name="ио_9">ио_9</definedName>
    <definedName name="ирина">#N/A</definedName>
    <definedName name="ирина_1">#N/A</definedName>
    <definedName name="ирина_2">#N/A</definedName>
    <definedName name="ирина_3">#N/A</definedName>
    <definedName name="кв">#REF!</definedName>
    <definedName name="кв_1">#REF!</definedName>
    <definedName name="кв_1_1">#REF!</definedName>
    <definedName name="кв_1_3">#REF!</definedName>
    <definedName name="кв_3">#REF!</definedName>
    <definedName name="ке">#N/A</definedName>
    <definedName name="ке_1">#N/A</definedName>
    <definedName name="ке_2">#N/A</definedName>
    <definedName name="ке_3">#N/A</definedName>
    <definedName name="ке_4">ке_4</definedName>
    <definedName name="ке_5">ке_5</definedName>
    <definedName name="ке_6">ке_6</definedName>
    <definedName name="ке_7">ке_7</definedName>
    <definedName name="ке_8">ке_8</definedName>
    <definedName name="ке_9">ке_9</definedName>
    <definedName name="код">#REF!</definedName>
    <definedName name="код_1">#REF!</definedName>
    <definedName name="код_1_1">#REF!</definedName>
    <definedName name="код_1_3">#REF!</definedName>
    <definedName name="код_3">#REF!</definedName>
    <definedName name="коэф1">#REF!</definedName>
    <definedName name="коэф2">#REF!</definedName>
    <definedName name="коэф3">#REF!</definedName>
    <definedName name="коэф4">#REF!</definedName>
    <definedName name="кпгэс">#N/A</definedName>
    <definedName name="кпгэс_1">#N/A</definedName>
    <definedName name="кпгэс_2">#N/A</definedName>
    <definedName name="кпгэс_3">#N/A</definedName>
    <definedName name="кпп">#REF!</definedName>
    <definedName name="кпп_1">#REF!</definedName>
    <definedName name="кпп_3">#REF!</definedName>
    <definedName name="лдл">[0]!лдл</definedName>
    <definedName name="лист">#REF!</definedName>
    <definedName name="лист_1">#REF!</definedName>
    <definedName name="ллл">#REF!</definedName>
    <definedName name="лллл">#N/A</definedName>
    <definedName name="лллл_1">#N/A</definedName>
    <definedName name="лллл_2">#N/A</definedName>
    <definedName name="лллл_3">#N/A</definedName>
    <definedName name="м1">#REF!</definedName>
    <definedName name="м1_1">#REF!</definedName>
    <definedName name="м1_3">#REF!</definedName>
    <definedName name="м2">#REF!</definedName>
    <definedName name="м2_1">#REF!</definedName>
    <definedName name="м2_3">#REF!</definedName>
    <definedName name="м3">#REF!</definedName>
    <definedName name="м3_1">#REF!</definedName>
    <definedName name="м3_3">#REF!</definedName>
    <definedName name="м4">#REF!</definedName>
    <definedName name="м4_1">#REF!</definedName>
    <definedName name="м4_3">#REF!</definedName>
    <definedName name="Марки_Стали">#REF!</definedName>
    <definedName name="Марки_Стали_1">#REF!</definedName>
    <definedName name="Марки_Стали_3">#REF!</definedName>
    <definedName name="Месяц">#REF!</definedName>
    <definedName name="Месяц_1">#REF!</definedName>
    <definedName name="Месяц_3">#REF!</definedName>
    <definedName name="месяцы">#REF!</definedName>
    <definedName name="месяцы_1">#REF!</definedName>
    <definedName name="месяцы_1_1">#REF!</definedName>
    <definedName name="месяцы_1_3">#REF!</definedName>
    <definedName name="месяцы_3">#REF!</definedName>
    <definedName name="Метод">#REF!</definedName>
    <definedName name="Метод_1">#REF!</definedName>
    <definedName name="Метод_3">#REF!</definedName>
    <definedName name="мк1">#REF!</definedName>
    <definedName name="мк1_1">#REF!</definedName>
    <definedName name="мк1_1_1">#REF!</definedName>
    <definedName name="мк1_1_3">#REF!</definedName>
    <definedName name="мк1_3">#REF!</definedName>
    <definedName name="мк2">#REF!</definedName>
    <definedName name="мк2_1">#REF!</definedName>
    <definedName name="мк2_1_1">#REF!</definedName>
    <definedName name="мк2_1_3">#REF!</definedName>
    <definedName name="мк2_3">#REF!</definedName>
    <definedName name="мк3">#REF!</definedName>
    <definedName name="мк3_1">#REF!</definedName>
    <definedName name="мк3_1_1">#REF!</definedName>
    <definedName name="мк3_1_3">#REF!</definedName>
    <definedName name="мк3_3">#REF!</definedName>
    <definedName name="ммммммммммммммммммммммммммммммммммммммммммммм">[0]!ммммммммммммммммммммммммммммммммммммммммммммм</definedName>
    <definedName name="ммммммммммммммммммммммммммммммммммммммммммммм_3">ммммммммммммммммммммммммммммммммммммммммммммм_3</definedName>
    <definedName name="ммммммммммммммммммммммммммммммммммммммммммммм_4">ммммммммммммммммммммммммммммммммммммммммммммм_4</definedName>
    <definedName name="ммммммммммммммммммммммммммммммммммммммммммммм_5">ммммммммммммммммммммммммммммммммммммммммммммм_5</definedName>
    <definedName name="ммммммммммммммммммммммммммммммммммммммммммммм_6">ммммммммммммммммммммммммммммммммммммммммммммм_6</definedName>
    <definedName name="ммммммммммммммммммммммммммммммммммммммммммммм_7">ммммммммммммммммммммммммммммммммммммммммммммм_7</definedName>
    <definedName name="ммммммммммммммммммммммммммммммммммммммммммммм_8">ммммммммммммммммммммммммммммммммммммммммммммм_8</definedName>
    <definedName name="ммммммммммммммммммммммммммммммммммммммммммммм_9">ммммммммммммммммммммммммммммммммммммммммммммм_9</definedName>
    <definedName name="Модель2">#REF!</definedName>
    <definedName name="Мониторинг1">'[35]Гр5(о)'!#REF!</definedName>
    <definedName name="мпод">#REF!</definedName>
    <definedName name="мпод_1">#REF!</definedName>
    <definedName name="мпод_1_1">#REF!</definedName>
    <definedName name="мпод_1_3">#REF!</definedName>
    <definedName name="мпод_3">#REF!</definedName>
    <definedName name="мро">#REF!</definedName>
    <definedName name="мро_1">#REF!</definedName>
    <definedName name="мро_1_1">#REF!</definedName>
    <definedName name="мро_1_3">#REF!</definedName>
    <definedName name="мро_3">#REF!</definedName>
    <definedName name="мрпоп">P1_SCOPE_16_PRT,P2_SCOPE_16_PRT</definedName>
    <definedName name="мым">#N/A</definedName>
    <definedName name="мым_1">#N/A</definedName>
    <definedName name="мым_2">#N/A</definedName>
    <definedName name="мым_3">#N/A</definedName>
    <definedName name="мым_4">мым_4</definedName>
    <definedName name="мым_5">мым_5</definedName>
    <definedName name="мым_6">мым_6</definedName>
    <definedName name="мым_7">мым_7</definedName>
    <definedName name="мым_8">мым_8</definedName>
    <definedName name="мым_9">мым_9</definedName>
    <definedName name="Назначение">#REF!</definedName>
    <definedName name="Назначение_1">#REF!</definedName>
    <definedName name="Назначение_3">#REF!</definedName>
    <definedName name="нд">#REF!</definedName>
    <definedName name="нд_1">#REF!</definedName>
    <definedName name="нд_1_1">#REF!</definedName>
    <definedName name="нд_1_3">#REF!</definedName>
    <definedName name="нд_3">#REF!</definedName>
    <definedName name="нк">'[36]6_52_свод'!$T$1</definedName>
    <definedName name="ннн">#N/A</definedName>
    <definedName name="ннн_1">#N/A</definedName>
    <definedName name="ннн_2">#N/A</definedName>
    <definedName name="ннн_3">#N/A</definedName>
    <definedName name="НННН">#N/A</definedName>
    <definedName name="НННН_1">#N/A</definedName>
    <definedName name="НННН_2">#N/A</definedName>
    <definedName name="НННН_3">#N/A</definedName>
    <definedName name="ннннннннннн">#N/A</definedName>
    <definedName name="ннннннннннн_1">#N/A</definedName>
    <definedName name="ннннннннннн_2">#N/A</definedName>
    <definedName name="ннннннннннн_3">#N/A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3">нннннннннннннннннннннннннннннннннннннннннннннннннннннннннннннннн_3</definedName>
    <definedName name="нннннннннннннннннннннннннннннннннннннннннннннннннннннннннннннннн_4">нннннннннннннннннннннннннннннннннннннннннннннннннннннннннннннннн_4</definedName>
    <definedName name="нннннннннннннннннннннннннннннннннннннннннннннннннннннннннннннннн_5">нннннннннннннннннннннннннннннннннннннннннннннннннннннннннннннннн_5</definedName>
    <definedName name="нннннннннннннннннннннннннннннннннннннннннннннннннннннннннннннннн_6">нннннннннннннннннннннннннннннннннннннннннннннннннннннннннннннннн_6</definedName>
    <definedName name="нннннннннннннннннннннннннннннннннннннннннннннннннннннннннннннннн_7">нннннннннннннннннннннннннннннннннннннннннннннннннннннннннннннннн_7</definedName>
    <definedName name="нннннннннннннннннннннннннннннннннннннннннннннннннннннннннннннннн_8">нннннннннннннннннннннннннннннннннннннннннннннннннннннннннннннннн_8</definedName>
    <definedName name="нннннннннннннннннннннннннннннннннннннннннннннннннннннннннннннннн_9">нннннннннннннннннннннннннннннннннннннннннннннннннннннннннннннннн_9</definedName>
    <definedName name="но">#REF!</definedName>
    <definedName name="но_1">#REF!</definedName>
    <definedName name="но_3">#REF!</definedName>
    <definedName name="нов">[0]!нов</definedName>
    <definedName name="нов_3">нов_3</definedName>
    <definedName name="нов_4">нов_4</definedName>
    <definedName name="нов_5">нов_5</definedName>
    <definedName name="нов_6">нов_6</definedName>
    <definedName name="нов_7">нов_7</definedName>
    <definedName name="нов_8">нов_8</definedName>
    <definedName name="нов_9">нов_9</definedName>
    <definedName name="новое">[0]!новое</definedName>
    <definedName name="новые_ОФ_2003">'[30]рабочий'!$F$305:$W$327</definedName>
    <definedName name="новые_ОФ_2004">'[30]рабочий'!$F$335:$W$357</definedName>
    <definedName name="новые_ОФ_а_всего">'[30]рабочий'!$F$767:$V$789</definedName>
    <definedName name="новые_ОФ_всего">'[30]рабочий'!$F$1331:$V$1353</definedName>
    <definedName name="новые_ОФ_п_всего">'[30]рабочий'!$F$1293:$V$1315</definedName>
    <definedName name="номнал">#REF!</definedName>
    <definedName name="номнал_1">#REF!</definedName>
    <definedName name="номнал_3">#REF!</definedName>
    <definedName name="нпд">#REF!</definedName>
    <definedName name="нпд_1">'[37]Стр1По'!$R$3</definedName>
    <definedName name="нпд_1_1">'[38]Стр1По'!$R$3</definedName>
    <definedName name="нпд_3">#REF!</definedName>
    <definedName name="нпрд">#REF!</definedName>
    <definedName name="нпрд_1">#REF!</definedName>
    <definedName name="нпрд_3">#REF!</definedName>
    <definedName name="нчп">#REF!</definedName>
    <definedName name="нчп_1">#REF!</definedName>
    <definedName name="нчп_1_1">#REF!</definedName>
    <definedName name="нчп_1_3">#REF!</definedName>
    <definedName name="нчп_3">#REF!</definedName>
    <definedName name="о">#REF!</definedName>
    <definedName name="о_1">#REF!</definedName>
    <definedName name="о_3">#REF!</definedName>
    <definedName name="О843">'[39]2002'!#REF!</definedName>
    <definedName name="О843_3">'[40]2002'!#REF!</definedName>
    <definedName name="О843_6">"'file:///A:/2002.XLS'#$'2002'.$#ССЫЛ!$#ССЫЛ!"</definedName>
    <definedName name="ОАО_МН">#REF!</definedName>
    <definedName name="ОАО_МН_1">#REF!</definedName>
    <definedName name="ОАО_МН_3">#REF!</definedName>
    <definedName name="_xlnm.Print_Area" localSheetId="0">'Приложение №1 (2.7)'!$A$1:$AC$128</definedName>
    <definedName name="общехоз.">[0]!общехоз.</definedName>
    <definedName name="общехоз._3">общехоз._3</definedName>
    <definedName name="общехоз._4">общехоз._4</definedName>
    <definedName name="общехоз._5">общехоз._5</definedName>
    <definedName name="общехоз._6">общехоз._6</definedName>
    <definedName name="общехоз._7">общехоз._7</definedName>
    <definedName name="общехоз._8">общехоз._8</definedName>
    <definedName name="общехоз._9">общехоз._9</definedName>
    <definedName name="окраска_05">'[30]окраска'!$C$7:$Z$30</definedName>
    <definedName name="окраска_06">'[30]окраска'!$C$35:$Z$58</definedName>
    <definedName name="окраска_07">'[30]окраска'!$C$63:$Z$86</definedName>
    <definedName name="окраска_08">'[30]окраска'!$C$91:$Z$114</definedName>
    <definedName name="окраска_09">'[30]окраска'!$C$119:$Z$142</definedName>
    <definedName name="окраска_10">'[30]окраска'!$C$147:$Z$170</definedName>
    <definedName name="окраска_11">'[30]окраска'!$C$175:$Z$198</definedName>
    <definedName name="окраска_12">'[30]окраска'!$C$203:$Z$226</definedName>
    <definedName name="окраска_13">'[30]окраска'!$C$231:$Z$254</definedName>
    <definedName name="окраска_14">'[30]окраска'!$C$259:$Z$282</definedName>
    <definedName name="окраска_15">'[30]окраска'!$C$287:$Z$310</definedName>
    <definedName name="олд">#REF!</definedName>
    <definedName name="олд_3">#REF!</definedName>
    <definedName name="олд_6">"$#ССЫЛ!.$#ССЫЛ!$#ССЫЛ!"</definedName>
    <definedName name="олд1">#REF!</definedName>
    <definedName name="олд1_3">#REF!</definedName>
    <definedName name="олд1_6">"$#ССЫЛ!.$#ССЫЛ!$#ССЫЛ!"</definedName>
    <definedName name="олд2">#REF!</definedName>
    <definedName name="олд2_3">#REF!</definedName>
    <definedName name="олд2_6">"$#ССЫЛ!.$#ССЫЛ!$#ССЫЛ!"</definedName>
    <definedName name="олд3">#REF!</definedName>
    <definedName name="олд3_3">#REF!</definedName>
    <definedName name="олд3_6">"$#ССЫЛ!.$#ССЫЛ!$#ССЫЛ!"</definedName>
    <definedName name="олд4">#REF!</definedName>
    <definedName name="олд4_3">#REF!</definedName>
    <definedName name="олд4_6">"$#ССЫЛ!.$#ССЫЛ!$#ССЫЛ!"</definedName>
    <definedName name="олд5">#REF!</definedName>
    <definedName name="олд5_3">#REF!</definedName>
    <definedName name="олд5_6">"$#ССЫЛ!.$#ССЫЛ!$#ССЫЛ!"</definedName>
    <definedName name="олд6">#REF!</definedName>
    <definedName name="олд6_3">#REF!</definedName>
    <definedName name="олд6_6">"$#ССЫЛ!.$#ССЫЛ!$#ССЫЛ!"</definedName>
    <definedName name="олд7">#REF!</definedName>
    <definedName name="олд7_3">#REF!</definedName>
    <definedName name="олд7_6">"$#ССЫЛ!.$#ССЫЛ!$#ССЫЛ!"</definedName>
    <definedName name="оло">#REF!</definedName>
    <definedName name="оло_1">#REF!</definedName>
    <definedName name="оло_3">#REF!</definedName>
    <definedName name="оно">#REF!</definedName>
    <definedName name="оно_1">#REF!</definedName>
    <definedName name="оно_3">#REF!</definedName>
    <definedName name="оо">'[41]База'!$C$6:$L$32</definedName>
    <definedName name="ооо">#REF!</definedName>
    <definedName name="Отоп">'[33]отопл'!$E$11</definedName>
    <definedName name="отч">#REF!</definedName>
    <definedName name="отч_1">#REF!</definedName>
    <definedName name="отч_1_1">#REF!</definedName>
    <definedName name="отч_1_3">#REF!</definedName>
    <definedName name="отч_3">#REF!</definedName>
    <definedName name="отчгод">#REF!</definedName>
    <definedName name="отчгод_1">#REF!</definedName>
    <definedName name="отчгод_1_1">#REF!</definedName>
    <definedName name="отчгод_1_3">#REF!</definedName>
    <definedName name="отчгод_3">#REF!</definedName>
    <definedName name="ОФ_а_с_пц">'[30]рабочий'!$CI$121:$CY$143</definedName>
    <definedName name="оф_н_а_2003_пц">'[30]Текущие цены'!#REF!</definedName>
    <definedName name="оф_н_а_2004">'[30]Текущие цены'!#REF!</definedName>
    <definedName name="п">[0]!п</definedName>
    <definedName name="п_3">п_3</definedName>
    <definedName name="п_4">п_4</definedName>
    <definedName name="п_5">п_5</definedName>
    <definedName name="п_6">п_6</definedName>
    <definedName name="п_7">п_7</definedName>
    <definedName name="п_8">п_8</definedName>
    <definedName name="п_9">п_9</definedName>
    <definedName name="пд">#REF!</definedName>
    <definedName name="пд_1">#REF!</definedName>
    <definedName name="пд_1_1">#REF!</definedName>
    <definedName name="пд_1_3">#REF!</definedName>
    <definedName name="пд_3">#REF!</definedName>
    <definedName name="первый">#REF!</definedName>
    <definedName name="период">#REF!</definedName>
    <definedName name="период_1">#REF!</definedName>
    <definedName name="период_1_1">#REF!</definedName>
    <definedName name="период_1_3">#REF!</definedName>
    <definedName name="период_3">#REF!</definedName>
    <definedName name="подразделение">#REF!</definedName>
    <definedName name="подразделение_1">#REF!</definedName>
    <definedName name="подразделение_3">#REF!</definedName>
    <definedName name="Подрядчики">'[42]Подрядчики'!$B$2:$B$19</definedName>
    <definedName name="ПОКАЗАТЕЛИ_ДОЛГОСР.ПРОГНОЗА">'[43]2002(v2)'!#REF!</definedName>
    <definedName name="ПОКАЗАТЕЛИ_ДОЛГОСР.ПРОГНОЗА_1">'[44]2002_v2_'!#REF!</definedName>
    <definedName name="ПОКАЗАТЕЛИ_ДОЛГОСР.ПРОГНОЗА_3">'[43]2002_v2_'!#REF!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'[45]5'!$B$9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ОТР._РЫНОКДП">'[6]vec'!#REF!</definedName>
    <definedName name="Потреб_вып_всего">'[30]Текущие цены'!#REF!</definedName>
    <definedName name="Потреб_вып_оф_н_цпг">'[30]Текущие цены'!#REF!</definedName>
    <definedName name="пп">[0]!пп</definedName>
    <definedName name="ппп">#REF!</definedName>
    <definedName name="ппп_1">#REF!</definedName>
    <definedName name="пппп">[0]!пппп</definedName>
    <definedName name="ппппп">#N/A</definedName>
    <definedName name="ппппп_1">#N/A</definedName>
    <definedName name="ппппп_2">#N/A</definedName>
    <definedName name="ппппп_3">#N/A</definedName>
    <definedName name="ппппппппппп">#N/A</definedName>
    <definedName name="ппппппппппп_1">#N/A</definedName>
    <definedName name="ппппппппппп_2">#N/A</definedName>
    <definedName name="ппппппппппп_3">#N/A</definedName>
    <definedName name="прд">#REF!</definedName>
    <definedName name="прд_1">#REF!</definedName>
    <definedName name="прд_1_1">#REF!</definedName>
    <definedName name="прд_1_3">#REF!</definedName>
    <definedName name="прд_3">#REF!</definedName>
    <definedName name="прил1.2">#N/A</definedName>
    <definedName name="прил1.2_1">#N/A</definedName>
    <definedName name="прил1.2_2">#N/A</definedName>
    <definedName name="прил1.2_3">#N/A</definedName>
    <definedName name="Прилож3">#N/A</definedName>
    <definedName name="Прилож3_1">#N/A</definedName>
    <definedName name="Прилож3_2">#N/A</definedName>
    <definedName name="Прилож3_3">#N/A</definedName>
    <definedName name="Приложение8">#N/A</definedName>
    <definedName name="Приложение8_1">#N/A</definedName>
    <definedName name="Приложение8_2">#N/A</definedName>
    <definedName name="Приложение8_3">#N/A</definedName>
    <definedName name="прм">#REF!</definedName>
    <definedName name="прм_1">#REF!</definedName>
    <definedName name="прм_1_1">#REF!</definedName>
    <definedName name="прм_1_3">#REF!</definedName>
    <definedName name="прм_3">#REF!</definedName>
    <definedName name="про">P1_SCOPE_SV_PRT,P2_SCOPE_SV_PRT,P3_SCOPE_SV_PRT</definedName>
    <definedName name="про_1">P1_SCOPE_SV_PRT,P2_SCOPE_SV_PRT,P3_SCOPE_SV_PRT</definedName>
    <definedName name="Прогноз_Вып_пц">'[30]рабочий'!$Y$240:$AP$262</definedName>
    <definedName name="Прогноз_вып_цпг">'[30]Текущие цены'!#REF!</definedName>
    <definedName name="Прогноз97">'[46]ПРОГНОЗ_1'!#REF!</definedName>
    <definedName name="просто">#N/A</definedName>
    <definedName name="просто_1">#N/A</definedName>
    <definedName name="просто111">#N/A</definedName>
    <definedName name="просто111_1">#N/A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ункт">#REF!</definedName>
    <definedName name="пункт_1">#REF!</definedName>
    <definedName name="пункт_1_1">#REF!</definedName>
    <definedName name="пункт_1_3">#REF!</definedName>
    <definedName name="пункт_3">#REF!</definedName>
    <definedName name="р">P5_SCOPE_PER_PRT,P6_SCOPE_PER_PRT,P7_SCOPE_PER_PRT,P8_SCOPE_PER_PRT</definedName>
    <definedName name="р_1">#N/A</definedName>
    <definedName name="р_2">#N/A</definedName>
    <definedName name="р_3">#N/A</definedName>
    <definedName name="р_4">р_4</definedName>
    <definedName name="р_5">р_5</definedName>
    <definedName name="р_6">р_6</definedName>
    <definedName name="р_7">р_7</definedName>
    <definedName name="р_8">р_8</definedName>
    <definedName name="р_9">р_9</definedName>
    <definedName name="район">#REF!</definedName>
    <definedName name="район_1">#REF!</definedName>
    <definedName name="район_1_1">#REF!</definedName>
    <definedName name="район_1_3">#REF!</definedName>
    <definedName name="район_3">#REF!</definedName>
    <definedName name="ро">#N/A</definedName>
    <definedName name="ро_1">#N/A</definedName>
    <definedName name="ро_2">#N/A</definedName>
    <definedName name="ро_3">#N/A</definedName>
    <definedName name="ррр">#REF!</definedName>
    <definedName name="ррр_1">#REF!</definedName>
    <definedName name="рррр">#REF!</definedName>
    <definedName name="рррр_1">#REF!</definedName>
    <definedName name="с">#N/A</definedName>
    <definedName name="с_1">#N/A</definedName>
    <definedName name="с_2">#N/A</definedName>
    <definedName name="с_3">#N/A</definedName>
    <definedName name="с_4">с_4</definedName>
    <definedName name="с_5">с_5</definedName>
    <definedName name="с_6">с_6</definedName>
    <definedName name="с_7">с_7</definedName>
    <definedName name="с_8">с_8</definedName>
    <definedName name="с_9">с_9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110л10">#REF!</definedName>
    <definedName name="с110л10_1">#REF!</definedName>
    <definedName name="с110л10_1_1">#REF!</definedName>
    <definedName name="с110л10_1_3">#REF!</definedName>
    <definedName name="с110л10_3">#REF!</definedName>
    <definedName name="с120л05">#REF!</definedName>
    <definedName name="с120л05_1">#REF!</definedName>
    <definedName name="с120л05_1_1">#REF!</definedName>
    <definedName name="с120л05_1_3">#REF!</definedName>
    <definedName name="с120л05_3">#REF!</definedName>
    <definedName name="с120л06">#REF!</definedName>
    <definedName name="с120л06_1">#REF!</definedName>
    <definedName name="с120л06_1_1">#REF!</definedName>
    <definedName name="с120л06_1_3">#REF!</definedName>
    <definedName name="с120л06_3">#REF!</definedName>
    <definedName name="с140л02">#REF!</definedName>
    <definedName name="с140л02_1">#REF!</definedName>
    <definedName name="с140л02_1_1">#REF!</definedName>
    <definedName name="с140л02_1_3">#REF!</definedName>
    <definedName name="с140л02_3">#REF!</definedName>
    <definedName name="с230л07">#REF!</definedName>
    <definedName name="с230л07_1">#REF!</definedName>
    <definedName name="с230л07_1_1">#REF!</definedName>
    <definedName name="с230л07_1_3">#REF!</definedName>
    <definedName name="с230л07_3">#REF!</definedName>
    <definedName name="с590л11">#REF!</definedName>
    <definedName name="с590л11_1">#REF!</definedName>
    <definedName name="с590л11_1_1">#REF!</definedName>
    <definedName name="с590л11_1_3">#REF!</definedName>
    <definedName name="с590л11_3">#REF!</definedName>
    <definedName name="Саратов">#REF!</definedName>
    <definedName name="см">#REF!</definedName>
    <definedName name="см_1">#REF!</definedName>
    <definedName name="см_3">#REF!</definedName>
    <definedName name="см1">#REF!</definedName>
    <definedName name="см1_1">#REF!</definedName>
    <definedName name="см1_3">#REF!</definedName>
    <definedName name="Составляющие_плана">#REF!</definedName>
    <definedName name="Составляющие_плана_1">#REF!</definedName>
    <definedName name="Составляющие_плана_3">#REF!</definedName>
    <definedName name="срок">#REF!</definedName>
    <definedName name="срок_1">#REF!</definedName>
    <definedName name="срок_1_1">#REF!</definedName>
    <definedName name="срок_1_3">#REF!</definedName>
    <definedName name="срок_3">#REF!</definedName>
    <definedName name="сс">#N/A</definedName>
    <definedName name="сс_1">#N/A</definedName>
    <definedName name="сс_2">#N/A</definedName>
    <definedName name="сс_3">#N/A</definedName>
    <definedName name="сс_4">сс_4</definedName>
    <definedName name="сс_5">сс_5</definedName>
    <definedName name="сс_6">сс_6</definedName>
    <definedName name="сс_7">сс_7</definedName>
    <definedName name="сс_8">сс_8</definedName>
    <definedName name="сс_9">сс_9</definedName>
    <definedName name="сссс">#N/A</definedName>
    <definedName name="сссс_1">#N/A</definedName>
    <definedName name="сссс_2">#N/A</definedName>
    <definedName name="сссс_3">#N/A</definedName>
    <definedName name="сссс_4">сссс_4</definedName>
    <definedName name="сссс_5">сссс_5</definedName>
    <definedName name="сссс_6">сссс_6</definedName>
    <definedName name="сссс_7">сссс_7</definedName>
    <definedName name="сссс_8">сссс_8</definedName>
    <definedName name="сссс_9">сссс_9</definedName>
    <definedName name="сссссссссссссссссссссссссссссссссссссссссс">[0]!сссссссссссссссссссссссссссссссссссссссссс</definedName>
    <definedName name="сссссссссссссссссссссссссссссссссссссссссс_3">сссссссссссссссссссссссссссссссссссссссссс_3</definedName>
    <definedName name="сссссссссссссссссссссссссссссссссссссссссс_4">сссссссссссссссссссссссссссссссссссссссссс_4</definedName>
    <definedName name="сссссссссссссссссссссссссссссссссссссссссс_5">сссссссссссссссссссссссссссссссссссссссссс_5</definedName>
    <definedName name="сссссссссссссссссссссссссссссссссссссссссс_6">сссссссссссссссссссссссссссссссссссссссссс_6</definedName>
    <definedName name="сссссссссссссссссссссссссссссссссссссссссс_7">сссссссссссссссссссссссссссссссссссссссссс_7</definedName>
    <definedName name="сссссссссссссссссссссссссссссссссссссссссс_8">сссссссссссссссссссссссссссссссссссссссссс_8</definedName>
    <definedName name="сссссссссссссссссссссссссссссссссссссссссс_9">сссссссссссссссссссссссссссссссссссссссссс_9</definedName>
    <definedName name="ссы">#N/A</definedName>
    <definedName name="ссы_1">#N/A</definedName>
    <definedName name="ссы_2">#N/A</definedName>
    <definedName name="ссы_3">#N/A</definedName>
    <definedName name="ссы_4">ссы_4</definedName>
    <definedName name="ссы_5">ссы_5</definedName>
    <definedName name="ссы_6">ссы_6</definedName>
    <definedName name="ссы_7">ссы_7</definedName>
    <definedName name="ссы_8">ссы_8</definedName>
    <definedName name="ссы_9">ссы_9</definedName>
    <definedName name="Стандарт">#REF!</definedName>
    <definedName name="Стандарт_1">#REF!</definedName>
    <definedName name="Стандарт_3">#REF!</definedName>
    <definedName name="сто">#REF!</definedName>
    <definedName name="сто_3">#REF!</definedName>
    <definedName name="сто_6">"$#ССЫЛ!.$#ССЫЛ!$#ССЫЛ!"</definedName>
    <definedName name="сто_проц_ф">#REF!</definedName>
    <definedName name="сто_процентов">#REF!</definedName>
    <definedName name="субъект">#REF!</definedName>
    <definedName name="субъект_1">#REF!</definedName>
    <definedName name="субъект_3">#REF!</definedName>
    <definedName name="тар">#N/A</definedName>
    <definedName name="тар_1">#N/A</definedName>
    <definedName name="тар_2">#N/A</definedName>
    <definedName name="тар_3">#N/A</definedName>
    <definedName name="ТАР2">#N/A</definedName>
    <definedName name="ТАР2_1">#N/A</definedName>
    <definedName name="ТАР2_2">#N/A</definedName>
    <definedName name="ТАР2_3">#N/A</definedName>
    <definedName name="Тариф3">#N/A</definedName>
    <definedName name="Тариф3_1">#N/A</definedName>
    <definedName name="Тариф3_2">#N/A</definedName>
    <definedName name="Тариф3_3">#N/A</definedName>
    <definedName name="тел">#REF!</definedName>
    <definedName name="тел_1">#REF!</definedName>
    <definedName name="тел_1_1">#REF!</definedName>
    <definedName name="тел_1_3">#REF!</definedName>
    <definedName name="тел_3">#REF!</definedName>
    <definedName name="тепло_проц_ф">#REF!</definedName>
    <definedName name="тепло_процент">#REF!</definedName>
    <definedName name="Тип_объекта">#REF!</definedName>
    <definedName name="Тип_объекта_1">#REF!</definedName>
    <definedName name="Тип_объекта_3">#REF!</definedName>
    <definedName name="третий">#REF!</definedName>
    <definedName name="ттт">#REF!</definedName>
    <definedName name="ТЭЦ">#N/A</definedName>
    <definedName name="ТЭЦ_1">#N/A</definedName>
    <definedName name="ТЭЦ_2">#N/A</definedName>
    <definedName name="ТЭЦ_3">#N/A</definedName>
    <definedName name="у">#N/A</definedName>
    <definedName name="у_1">#N/A</definedName>
    <definedName name="у_2">#N/A</definedName>
    <definedName name="у_3">#N/A</definedName>
    <definedName name="у_4">у_4</definedName>
    <definedName name="у_5">у_5</definedName>
    <definedName name="у_6">у_6</definedName>
    <definedName name="у_7">у_7</definedName>
    <definedName name="у_8">у_8</definedName>
    <definedName name="у_9">у_9</definedName>
    <definedName name="УА">[0]!УА</definedName>
    <definedName name="ул">#REF!</definedName>
    <definedName name="ул_1">#REF!</definedName>
    <definedName name="ул_1_1">#REF!</definedName>
    <definedName name="ул_1_3">#REF!</definedName>
    <definedName name="ул_3">#REF!</definedName>
    <definedName name="УП">[0]!УП</definedName>
    <definedName name="УП_3">УП_3</definedName>
    <definedName name="УП_4">УП_4</definedName>
    <definedName name="УП_5">УП_5</definedName>
    <definedName name="УП_6">УП_6</definedName>
    <definedName name="УП_7">УП_7</definedName>
    <definedName name="УП_8">УП_8</definedName>
    <definedName name="УП_9">УП_9</definedName>
    <definedName name="уфэ">[0]!уфэ</definedName>
    <definedName name="уфэ_3">уфэ_3</definedName>
    <definedName name="уфэ_4">уфэ_4</definedName>
    <definedName name="уфэ_5">уфэ_5</definedName>
    <definedName name="уфэ_6">уфэ_6</definedName>
    <definedName name="уфэ_7">уфэ_7</definedName>
    <definedName name="уфэ_8">уфэ_8</definedName>
    <definedName name="уфэ_9">уфэ_9</definedName>
    <definedName name="фо_а_н_пц">'[30]рабочий'!$AR$240:$BI$263</definedName>
    <definedName name="фо_а_с_пц">'[30]рабочий'!$AS$202:$BI$224</definedName>
    <definedName name="фо_н_03">'[30]рабочий'!$X$305:$X$327</definedName>
    <definedName name="фо_н_04">'[30]рабочий'!$X$335:$X$357</definedName>
    <definedName name="форма">#N/A</definedName>
    <definedName name="форма_1">#N/A</definedName>
    <definedName name="форма_2">#N/A</definedName>
    <definedName name="форма_3">#N/A</definedName>
    <definedName name="фф">'[47]Гр5(о)'!#REF!</definedName>
    <definedName name="ффф">#REF!</definedName>
    <definedName name="фыв">[0]!фыв</definedName>
    <definedName name="фыв_3">фыв_3</definedName>
    <definedName name="фыв_4">фыв_4</definedName>
    <definedName name="фыв_5">фыв_5</definedName>
    <definedName name="фыв_6">фыв_6</definedName>
    <definedName name="фыв_7">фыв_7</definedName>
    <definedName name="фыв_8">фыв_8</definedName>
    <definedName name="фыв_9">фыв_9</definedName>
    <definedName name="ц">#N/A</definedName>
    <definedName name="ц.">#N/A</definedName>
    <definedName name="ц._1">#N/A</definedName>
    <definedName name="ц._2">#N/A</definedName>
    <definedName name="ц._3">#N/A</definedName>
    <definedName name="ц_1">#N/A</definedName>
    <definedName name="ц_2">#N/A</definedName>
    <definedName name="ц_3">#N/A</definedName>
    <definedName name="ц_4">ц_4</definedName>
    <definedName name="ц_5">ц_5</definedName>
    <definedName name="ц_6">ц_6</definedName>
    <definedName name="ц_7">ц_7</definedName>
    <definedName name="ц_8">ц_8</definedName>
    <definedName name="ц_9">ц_9</definedName>
    <definedName name="цены">#REF!</definedName>
    <definedName name="цу">#N/A</definedName>
    <definedName name="цу_1">#N/A</definedName>
    <definedName name="цу_2">#N/A</definedName>
    <definedName name="цу_3">#N/A</definedName>
    <definedName name="цу_4">цу_4</definedName>
    <definedName name="цу_5">цу_5</definedName>
    <definedName name="цу_6">цу_6</definedName>
    <definedName name="цу_7">цу_7</definedName>
    <definedName name="цу_8">цу_8</definedName>
    <definedName name="цу_9">цу_9</definedName>
    <definedName name="четвертый">#REF!</definedName>
    <definedName name="ччxxxxxxxxxxxxxxxxxxxxxxxxxxxxxxxx">[0]!ччxxxxxxxxxxxxxxxxxxxxxxxxxxxxxxxx</definedName>
    <definedName name="ччxxxxxxxxxxxxxxxxxxxxxxxxxxxxxxxx_3">ччxxxxxxxxxxxxxxxxxxxxxxxxxxxxxxxx_3</definedName>
    <definedName name="ччxxxxxxxxxxxxxxxxxxxxxxxxxxxxxxxx_4">ччxxxxxxxxxxxxxxxxxxxxxxxxxxxxxxxx_4</definedName>
    <definedName name="ччxxxxxxxxxxxxxxxxxxxxxxxxxxxxxxxx_5">ччxxxxxxxxxxxxxxxxxxxxxxxxxxxxxxxx_5</definedName>
    <definedName name="ччxxxxxxxxxxxxxxxxxxxxxxxxxxxxxxxx_6">ччxxxxxxxxxxxxxxxxxxxxxxxxxxxxxxxx_6</definedName>
    <definedName name="ччxxxxxxxxxxxxxxxxxxxxxxxxxxxxxxxx_7">ччxxxxxxxxxxxxxxxxxxxxxxxxxxxxxxxx_7</definedName>
    <definedName name="ччxxxxxxxxxxxxxxxxxxxxxxxxxxxxxxxx_8">ччxxxxxxxxxxxxxxxxxxxxxxxxxxxxxxxx_8</definedName>
    <definedName name="ччxxxxxxxxxxxxxxxxxxxxxxxxxxxxxxxx_9">ччxxxxxxxxxxxxxxxxxxxxxxxxxxxxxxxx_9</definedName>
    <definedName name="щ">#N/A</definedName>
    <definedName name="щ_1">#N/A</definedName>
    <definedName name="щ_2">#N/A</definedName>
    <definedName name="щ_3">#N/A</definedName>
    <definedName name="ъ">#N/A</definedName>
    <definedName name="ъ_1">#N/A</definedName>
    <definedName name="ъ_2">#N/A</definedName>
    <definedName name="ъ_3">#N/A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3">ъъъъъъъъъъъъъъъъъъъъъъъъъъъъъъъъъъъъъъъъъъъъъъъъъъъъъъъъъъъъъъъъъ_3</definedName>
    <definedName name="ъъъъъъъъъъъъъъъъъъъъъъъъъъъъъъъъъъъъъъъъъъъъъъъъъъъъъъъъъъъъъъъъъ_4">ъъъъъъъъъъъъъъъъъъъъъъъъъъъъъъъъъъъъъъъъъъъъъъъъъъъъъъъъъъъъъъъъъ_4</definedName>
    <definedName name="ъъъъъъъъъъъъъъъъъъъъъъъъъъъъъъъъъъъъъъъъъъъъъъъъъъъъъъъъъъъъъъъъъ_5">ъъъъъъъъъъъъъъъъъъъъъъъъъъъъъъъъъъъъъъъъъъъъъъъъъъъъъъъъъъъъъъъъъ_5</definedName>
    <definedName name="ъъъъъъъъъъъъъъъъъъъъъъъъъъъъъъъъъъъъъъъъъъъъъъъъъъъъъъъъъъъъъъъъъ_6">ъъъъъъъъъъъъъъъъъъъъъъъъъъъъъъъъъъъъъъъъъъъъъъъъъъъъъъъъъъъъъъъъъ_6</definedName>
    <definedName name="ъъъъъъъъъъъъъъъъъъъъъъъъъъъъъъъъъъъъъъъъъъъъъъъъъъъъъъъъъъъъъъъъъ_7">ъъъъъъъъъъъъъъъъъъъъъъъъъъъъъъъъъъъъъъъъъъъъъъъъъъъъъъъъъъъъъъъъъ_7</definedName>
    <definedName name="ъъъъъъъъъъъъъъъъъъъъъъъъъъъъъъъъъъъъъъъъъъъъъъъъъъъъъъъъъъъъъъъъъ_8">ъъъъъъъъъъъъъъъъъъъъъъъъъъъъъъъъъъъъъъъъъъъъъъъъъъъъъъъъъъъъъъъъъ_8</definedName>
    <definedName name="ъъъъъъъъъъъъъъъъъъъъъъъъъъъъъъъъъъъъъъъъъъъъъъъъъъъъъъъъъъъъъъъъъ_9">ъъъъъъъъъъъъъъъъъъъъъъъъъъъъъъъъъъъъъъъъъъъъъъъъъъъъъъъъъъъъъъъъъ_9</definedName>
    <definedName name="ъъъъъъъъъъъъъъъъъъъъъъьь">[0]!ъъъъъъъъъъъъъъъъъъъъъъьь</definedName>
    <definedName name="ъъъъъъъъъъъъъъъъъъъъъъьь_3">ъъъъъъъъъъъъъъъъъъъъъъьь_3</definedName>
    <definedName name="ъъъъъъъъъъъъъъъъъъъъъъьь_4">ъъъъъъъъъъъъъъъъъъъъъъьь_4</definedName>
    <definedName name="ъъъъъъъъъъъъъъъъъъъъъъьь_5">ъъъъъъъъъъъъъъъъъъъъъъьь_5</definedName>
    <definedName name="ъъъъъъъъъъъъъъъъъъъъъъьь_6">ъъъъъъъъъъъъъъъъъъъъъъьь_6</definedName>
    <definedName name="ъъъъъъъъъъъъъъъъъъъъъъьь_7">ъъъъъъъъъъъъъъъъъъъъъъьь_7</definedName>
    <definedName name="ъъъъъъъъъъъъъъъъъъъъъъьь_8">ъъъъъъъъъъъъъъъъъъъъъъьь_8</definedName>
    <definedName name="ъъъъъъъъъъъъъъъъъъъъъъьь_9">ъъъъъъъъъъъъъъъъъъъъъъьь_9</definedName>
    <definedName name="ъъъъъъъъъььььььььь">[0]!ъъъъъъъъъььььььььь</definedName>
    <definedName name="ъъъъъъъъъььььььььь_3">ъъъъъъъъъььььььььь_3</definedName>
    <definedName name="ъъъъъъъъъььььььььь_4">ъъъъъъъъъььььььььь_4</definedName>
    <definedName name="ъъъъъъъъъььььььььь_5">ъъъъъъъъъььььььььь_5</definedName>
    <definedName name="ъъъъъъъъъььььььььь_6">ъъъъъъъъъььььььььь_6</definedName>
    <definedName name="ъъъъъъъъъььььььььь_7">ъъъъъъъъъььььььььь_7</definedName>
    <definedName name="ъъъъъъъъъььььььььь_8">ъъъъъъъъъььььььььь_8</definedName>
    <definedName name="ъъъъъъъъъььььььььь_9">ъъъъъъъъъььььььььь_9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3">ъъъъъъъъъьььььььььььььььььььььъъъъъъъъъъъъъъъъъъъъъъъъъъъъъъъъъъъъъъъъъъъъъъъъъъъъъъъъъъъъъъъъъ_3</definedName>
    <definedName name="ъъъъъъъъъьььььььььььььььььььььъъъъъъъъъъъъъъъъъъъъъъъъъъъъъъъъъъъъъъъъъъъъъъъъъъъъъъъъъъъъъъъъъ_4">ъъъъъъъъъьььььььььььььььььььььъъъъъъъъъъъъъъъъъъъъъъъъъъъъъъъъъъъъъъъъъъъъъъъъъъъъъъъъъъъъъъъъъ_4</definedName>
    <definedName name="ъъъъъъъъъьььььььььььььььььььььъъъъъъъъъъъъъъъъъъъъъъъъъъъъъъъъъъъъъъъъъъъъъъъъъъъъъъъъъъъъъъъъъ_5">ъъъъъъъъъьььььььььььььььььььььъъъъъъъъъъъъъъъъъъъъъъъъъъъъъъъъъъъъъъъъъъъъъъъъъъъъъъъъъъъъъъъъъ_5</definedName>
    <definedName name="ъъъъъъъъъьььььььььььььььььььььъъъъъъъъъъъъъъъъъъъъъъъъъъъъъъъъъъъъъъъъъъъъъъъъъъъъъъъъъъъъъъъъъ_6">ъъъъъъъъъьььььььььььььььььььььъъъъъъъъъъъъъъъъъъъъъъъъъъъъъъъъъъъъъъъъъъъъъъъъъъъъъъъъъъъъъъъъъ_6</definedName>
    <definedName name="ъъъъъъъъъьььььььььььььььььььььъъъъъъъъъъъъъъъъъъъъъъъъъъъъъъъъъъъъъъъъъъъъъъъъъъъъъъъъъъъъъъъъъ_7">ъъъъъъъъъьььььььььььььььььььььъъъъъъъъъъъъъъъъъъъъъъъъъъъъъъъъъъъъъъъъъъъъъъъъъъъъъъъъъъъъъъъъъ_7</definedName>
    <definedName name="ъъъъъъъъъьььььььььььььььььььььъъъъъъъъъъъъъъъъъъъъъъъъъъъъъъъъъъъъъъъъъъъъъъъъъъъъъъъъъъъъъъъъъ_8">ъъъъъъъъъьььььььььььььььььььььъъъъъъъъъъъъъъъъъъъъъъъъъъъъъъъъъъъъъъъъъъъъъъъъъъъъъъъъъъъъъъъъъ_8</definedName>
    <definedName name="ъъъъъъъъъьььььььььььььььььььььъъъъъъъъъъъъъъъъъъъъъъъъъъъъъъъъъъъъъъъъъъъъъъъъъъъъъъъъъъъъъъъъъ_9">ъъъъъъъъъьььььььььььььььььььььъъъъъъъъъъъъъъъъъъъъъъъъъъъъъъъъъъъъъъъъъъъъъъъъъъъъъъъъъъъъъъъъъ_9</definedName>
    <definedName name="ыв">#N/A</definedName>
    <definedName name="ыв_1">#N/A</definedName>
    <definedName name="ыв_2">#N/A</definedName>
    <definedName name="ыв_3">#N/A</definedName>
    <definedName name="ыв_4">ыв_4</definedName>
    <definedName name="ыв_5">ыв_5</definedName>
    <definedName name="ыв_6">ыв_6</definedName>
    <definedName name="ыв_7">ыв_7</definedName>
    <definedName name="ыв_8">ыв_8</definedName>
    <definedName name="ыв_9">ыв_9</definedName>
    <definedName name="ыыыы">#N/A</definedName>
    <definedName name="ыыыы_1">#N/A</definedName>
    <definedName name="ыыыы_2">#N/A</definedName>
    <definedName name="ыыыы_3">#N/A</definedName>
    <definedName name="ыыыы_4">ыыыы_4</definedName>
    <definedName name="ыыыы_5">ыыыы_5</definedName>
    <definedName name="ыыыы_6">ыыыы_6</definedName>
    <definedName name="ыыыы_7">ыыыы_7</definedName>
    <definedName name="ыыыы_8">ыыыы_8</definedName>
    <definedName name="ыыыы_9">ыыыы_9</definedName>
    <definedName name="ььь">#REF!</definedName>
    <definedName name="э">#REF!</definedName>
    <definedName name="электро_проц_ф">#REF!</definedName>
    <definedName name="электро_процент">#REF!</definedName>
    <definedName name="юююю">#REF!</definedName>
    <definedName name="яяяяяяяяяяяяяяяяяяяяяяяяяяяяяяяяяяяяя">[0]!яяяяяяяяяяяяяяяяяяяяяяяяяяяяяяяяяяяяя</definedName>
    <definedName name="яяяяяяяяяяяяяяяяяяяяяяяяяяяяяяяяяяяяя_3">яяяяяяяяяяяяяяяяяяяяяяяяяяяяяяяяяяяяя_3</definedName>
    <definedName name="яяяяяяяяяяяяяяяяяяяяяяяяяяяяяяяяяяяяя_4">яяяяяяяяяяяяяяяяяяяяяяяяяяяяяяяяяяяяя_4</definedName>
    <definedName name="яяяяяяяяяяяяяяяяяяяяяяяяяяяяяяяяяяяяя_5">яяяяяяяяяяяяяяяяяяяяяяяяяяяяяяяяяяяяя_5</definedName>
    <definedName name="яяяяяяяяяяяяяяяяяяяяяяяяяяяяяяяяяяяяя_6">яяяяяяяяяяяяяяяяяяяяяяяяяяяяяяяяяяяяя_6</definedName>
    <definedName name="яяяяяяяяяяяяяяяяяяяяяяяяяяяяяяяяяяяяя_7">яяяяяяяяяяяяяяяяяяяяяяяяяяяяяяяяяяяяя_7</definedName>
    <definedName name="яяяяяяяяяяяяяяяяяяяяяяяяяяяяяяяяяяяяя_8">яяяяяяяяяяяяяяяяяяяяяяяяяяяяяяяяяяяяя_8</definedName>
    <definedName name="яяяяяяяяяяяяяяяяяяяяяяяяяяяяяяяяяяяяя_9">яяяяяяяяяяяяяяяяяяяяяяяяяяяяяяяяяяяяя_9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<sst xmlns="http://schemas.openxmlformats.org/spreadsheetml/2006/main" count="277" uniqueCount="152">
  <si>
    <t>Наименование показателей</t>
  </si>
  <si>
    <t>Ед. измере-ния</t>
  </si>
  <si>
    <t>1.</t>
  </si>
  <si>
    <t>Гкал</t>
  </si>
  <si>
    <t>2.</t>
  </si>
  <si>
    <t>Полезный отпуск тепловой энергии</t>
  </si>
  <si>
    <t>Себестоимость по статьям затрат:</t>
  </si>
  <si>
    <t>тыс. руб.</t>
  </si>
  <si>
    <t>тыс.кВт.ч</t>
  </si>
  <si>
    <t>Водоотведение сточных вод</t>
  </si>
  <si>
    <t>Отчисления на социальные нужды</t>
  </si>
  <si>
    <t xml:space="preserve"> тыс.руб.</t>
  </si>
  <si>
    <t>Цеховые расходы</t>
  </si>
  <si>
    <t>4.</t>
  </si>
  <si>
    <t>Итого производственная себестоимость:</t>
  </si>
  <si>
    <t>тыс.руб.</t>
  </si>
  <si>
    <t>5.</t>
  </si>
  <si>
    <t>6.</t>
  </si>
  <si>
    <t>7.</t>
  </si>
  <si>
    <t>8.</t>
  </si>
  <si>
    <t>9.</t>
  </si>
  <si>
    <t>10.</t>
  </si>
  <si>
    <t>Отпуск в сеть</t>
  </si>
  <si>
    <t>Потери в сетях</t>
  </si>
  <si>
    <t>СНК</t>
  </si>
  <si>
    <t xml:space="preserve"> 7.4</t>
  </si>
  <si>
    <t xml:space="preserve"> 7.7</t>
  </si>
  <si>
    <t xml:space="preserve"> 7.8</t>
  </si>
  <si>
    <t xml:space="preserve"> 7.9</t>
  </si>
  <si>
    <t>13.</t>
  </si>
  <si>
    <t xml:space="preserve"> тыс.м3</t>
  </si>
  <si>
    <t>ИТОГО цеховая себестоимость:</t>
  </si>
  <si>
    <t>Выработка тепловой энергии</t>
  </si>
  <si>
    <t>в т.ч. 1) на сторону:</t>
  </si>
  <si>
    <t>2) собственное потребление</t>
  </si>
  <si>
    <t xml:space="preserve">Вода </t>
  </si>
  <si>
    <t>ЭОТ тариф (без НДС)  на тепловую энергию</t>
  </si>
  <si>
    <t xml:space="preserve">         - бюджет</t>
  </si>
  <si>
    <t xml:space="preserve">         -  население</t>
  </si>
  <si>
    <t>руб./т.м3</t>
  </si>
  <si>
    <t>тн</t>
  </si>
  <si>
    <t>Покупная тепловая энергия</t>
  </si>
  <si>
    <t>по уровню НН количество</t>
  </si>
  <si>
    <t>тариф НН</t>
  </si>
  <si>
    <t>руб./кВт</t>
  </si>
  <si>
    <t>сумма</t>
  </si>
  <si>
    <t>по уровню СН2 количество</t>
  </si>
  <si>
    <t>тариф СН2</t>
  </si>
  <si>
    <t>по уровню СН1 количество</t>
  </si>
  <si>
    <t>тариф СН1</t>
  </si>
  <si>
    <t>по уровню ВН количество</t>
  </si>
  <si>
    <t>тариф ВН</t>
  </si>
  <si>
    <t xml:space="preserve">        1)  на технологические нужды </t>
  </si>
  <si>
    <t xml:space="preserve">тариф </t>
  </si>
  <si>
    <t>руб./м3</t>
  </si>
  <si>
    <t>Необходимая расчетная прибыль, в том числе:</t>
  </si>
  <si>
    <t xml:space="preserve">    прибыль на прочие цели</t>
  </si>
  <si>
    <t>Себестоимость реализации 1 Гкал.</t>
  </si>
  <si>
    <t xml:space="preserve">Расходы по содержанию и эксплуатации оборудования, в том числе:   </t>
  </si>
  <si>
    <t>- амортизация</t>
  </si>
  <si>
    <t>- арендная плата</t>
  </si>
  <si>
    <t>- затраты на ремонт и обслуживание</t>
  </si>
  <si>
    <t>Производ. себестомость  на выработку тепловой энергии для собств. потреб.</t>
  </si>
  <si>
    <t>Производ. себестомость  на выработку тепловой энергии для реализации</t>
  </si>
  <si>
    <t>3.</t>
  </si>
  <si>
    <t>8.1.</t>
  </si>
  <si>
    <t>8.2.</t>
  </si>
  <si>
    <t>11.</t>
  </si>
  <si>
    <t>12.</t>
  </si>
  <si>
    <t>14.</t>
  </si>
  <si>
    <t>Рост тарифов по сравнению с действующими составил</t>
  </si>
  <si>
    <t>A</t>
  </si>
  <si>
    <t>B</t>
  </si>
  <si>
    <t>C</t>
  </si>
  <si>
    <t>№ пп</t>
  </si>
  <si>
    <t xml:space="preserve">  Основной персонал</t>
  </si>
  <si>
    <t xml:space="preserve">  Ремонтный персонал</t>
  </si>
  <si>
    <t xml:space="preserve">  Цеховый персонал</t>
  </si>
  <si>
    <t xml:space="preserve">  АУП</t>
  </si>
  <si>
    <t>Приложение № 1</t>
  </si>
  <si>
    <t>до 0,01 включительно</t>
  </si>
  <si>
    <t>тыс. м3</t>
  </si>
  <si>
    <t>цена газа</t>
  </si>
  <si>
    <t>от 0,01 до 0,1 включительно</t>
  </si>
  <si>
    <t>от 0,1 до 1 включительно</t>
  </si>
  <si>
    <t>от 1 до 10 включительно</t>
  </si>
  <si>
    <t>от 10 до 100 включительно</t>
  </si>
  <si>
    <t>7.1.2.</t>
  </si>
  <si>
    <t xml:space="preserve">печное топливо </t>
  </si>
  <si>
    <t>руб./тонн</t>
  </si>
  <si>
    <t>7.1.3.</t>
  </si>
  <si>
    <t xml:space="preserve">мазут </t>
  </si>
  <si>
    <t>7.1.4.</t>
  </si>
  <si>
    <t xml:space="preserve">Уголь   </t>
  </si>
  <si>
    <t>7.1.5.</t>
  </si>
  <si>
    <t xml:space="preserve">Дизельное топливо  </t>
  </si>
  <si>
    <t>7.1.6.</t>
  </si>
  <si>
    <t xml:space="preserve">Дрова       </t>
  </si>
  <si>
    <t>7.1.</t>
  </si>
  <si>
    <t>Топливо на технологические нужды,                                          в том числе:</t>
  </si>
  <si>
    <t>т.у.т.</t>
  </si>
  <si>
    <t>7.1.1.</t>
  </si>
  <si>
    <t>7.2.</t>
  </si>
  <si>
    <t xml:space="preserve">Покупная тепловая энергия </t>
  </si>
  <si>
    <t>7.3.</t>
  </si>
  <si>
    <t>7.5.</t>
  </si>
  <si>
    <t>7.6.</t>
  </si>
  <si>
    <t>Фонд оплаты труда</t>
  </si>
  <si>
    <t>Цеховая себестоимость 1 Гкал.</t>
  </si>
  <si>
    <t>руб./Гкал</t>
  </si>
  <si>
    <t xml:space="preserve">         - прочие, </t>
  </si>
  <si>
    <t xml:space="preserve">Предприят. </t>
  </si>
  <si>
    <t xml:space="preserve">         2) на нужды ГВС (справочно)</t>
  </si>
  <si>
    <t>Перевыставлено/недовыставлено</t>
  </si>
  <si>
    <t>Иное топливо</t>
  </si>
  <si>
    <t>7.1.7.</t>
  </si>
  <si>
    <t>7.1.8.</t>
  </si>
  <si>
    <t xml:space="preserve">Сжиженный газ   </t>
  </si>
  <si>
    <t xml:space="preserve">                                 подпись                            расшифровка подписи</t>
  </si>
  <si>
    <t xml:space="preserve">                                        подпись                  расшифровка подписи</t>
  </si>
  <si>
    <t>Начальник ПЭО_______________/__________________________________________</t>
  </si>
  <si>
    <t>Х</t>
  </si>
  <si>
    <t>М.П.</t>
  </si>
  <si>
    <t>в т.ч. организации-перепродавцы</t>
  </si>
  <si>
    <t xml:space="preserve">     налог на прибыль (или налог, уплач. при спецрежиме)</t>
  </si>
  <si>
    <t>Покупная электроэнергия,                                                        в том числе:</t>
  </si>
  <si>
    <r>
      <t>природный газ ВСЕГО,                                                                в том числе по группам потребителей с объемом потребления газа (млн,м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/год):</t>
    </r>
  </si>
  <si>
    <t>Темп роста к предыдущему,%</t>
  </si>
  <si>
    <t>КАЛЬКУЛЯЦИЯ</t>
  </si>
  <si>
    <r>
      <t>руб./</t>
    </r>
    <r>
      <rPr>
        <b/>
        <sz val="10"/>
        <rFont val="Times New Roman"/>
        <family val="1"/>
      </rPr>
      <t>Гкал</t>
    </r>
  </si>
  <si>
    <t>руб/тонн</t>
  </si>
  <si>
    <t xml:space="preserve"> Тариф на 2020 год</t>
  </si>
  <si>
    <t>Тариф на 2021 год</t>
  </si>
  <si>
    <t>Тариф на 2022 год</t>
  </si>
  <si>
    <t>Тариф на 2023 год</t>
  </si>
  <si>
    <t>Общехозяйственные расходы (в т.ч. налог на имущество)</t>
  </si>
  <si>
    <t xml:space="preserve">    прибыль на соцразвитие</t>
  </si>
  <si>
    <t>Выручка на реализацию тепловой энергии</t>
  </si>
  <si>
    <t>Итого необходимая валовая выручка</t>
  </si>
  <si>
    <t>Выпадающие расходы (-)/ излишне полученные доходы (+) в доле на реализацию т/э</t>
  </si>
  <si>
    <t>Выручка на реализацию с учетом Выпадающих расходов (-)/ излишне полученных доходов (+) (Товарная выручка на сторону)</t>
  </si>
  <si>
    <t>Т/Э в горячей воде по СЦТ № 1</t>
  </si>
  <si>
    <t>Т/Э в горячей воде по СЦТ № 2</t>
  </si>
  <si>
    <t>Т/Э в ПАРе   давлением ________</t>
  </si>
  <si>
    <t>ООО "Кубаньречфлот-сервис"</t>
  </si>
  <si>
    <t xml:space="preserve">Т/Э в горячей воде </t>
  </si>
  <si>
    <t>Руководитель _________________/Погуляйко А.И.</t>
  </si>
  <si>
    <t>Главный бухгалтер_______________/Савенко Е.В.</t>
  </si>
  <si>
    <t>экономической обоснованности расходов по статьям затрат, обоснование объемов полезного отпуска тепловой энергии (мощности) и величины прибыли, необходимой для эффективного функционирования регулируемой организации на 2020-2022 гг.</t>
  </si>
  <si>
    <t>Заявка регулируемой организации на 2020-2022 гг.</t>
  </si>
  <si>
    <t>Утверждено РЭК на 2019 год</t>
  </si>
  <si>
    <t>Базовый период 2018 г.факт по данным п/п: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</si>
</sst>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$&quot;#,##0_);[Red]\(&quot;$&quot;#,##0\)"/>
    <numFmt numFmtId="167" formatCode="_(&quot;$&quot;* #,##0.00_);_(&quot;$&quot;* \(#,##0.00\);_(&quot;$&quot;* &quot;-&quot;??_);_(@_)"/>
    <numFmt numFmtId="168" formatCode="d/m"/>
    <numFmt numFmtId="169" formatCode="#,##0.0"/>
    <numFmt numFmtId="170" formatCode="0.0%"/>
    <numFmt numFmtId="171" formatCode="General_)"/>
    <numFmt numFmtId="172" formatCode="_-* #,##0.00[$€-1]_-;\-* #,##0.00[$€-1]_-;_-* &quot;-&quot;??[$€-1]_-"/>
    <numFmt numFmtId="173" formatCode="0.0%_);\(0.0%\)"/>
    <numFmt numFmtId="174" formatCode="#,##0_);[Red]\(#,##0\)"/>
    <numFmt numFmtId="175" formatCode="#,##0;\(#,##0\)"/>
    <numFmt numFmtId="176" formatCode="_-* #,##0.00\ _$_-;\-* #,##0.00\ _$_-;_-* &quot;-&quot;??\ _$_-;_-@_-"/>
    <numFmt numFmtId="177" formatCode="#.##0\.00"/>
    <numFmt numFmtId="178" formatCode="#\.00"/>
    <numFmt numFmtId="179" formatCode="#\.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&quot;$&quot;#,##0&quot; &quot;;[Red]&quot;($&quot;#,##0&quot;)&quot;"/>
    <numFmt numFmtId="183" formatCode="\$#,##0\ ;\(\$#,##0\)"/>
    <numFmt numFmtId="184" formatCode="#,##0.000[$р.-419];\-#,##0.000[$р.-419]"/>
    <numFmt numFmtId="185" formatCode="_-* #,##0.0\ _$_-;\-* #,##0.0\ _$_-;_-* &quot;-&quot;??\ _$_-;_-@_-"/>
    <numFmt numFmtId="186" formatCode="_([$€]* #,##0.00_);_([$€]* \(#,##0.00\);_([$€]* &quot;-&quot;??_);_(@_)"/>
    <numFmt numFmtId="187" formatCode="&quot; &quot;#,##0.00&quot;    &quot;;&quot;-&quot;#,##0.00&quot;    &quot;;&quot; -&quot;#&quot;    &quot;;@&quot; &quot;"/>
    <numFmt numFmtId="188" formatCode="[$-419]General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&quot; &quot;[$руб.-419];[Red]&quot;-&quot;#,##0.00&quot; &quot;[$руб.-419]"/>
    <numFmt numFmtId="205" formatCode="General&quot;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(* #,##0.00_);_(* \(#,##0.00\);_(* &quot;-&quot;??_);_(@_)"/>
    <numFmt numFmtId="212" formatCode="\$#\.00"/>
    <numFmt numFmtId="213" formatCode="_-* #,##0\ _$_-;\-* #,##0\ _$_-;_-* &quot;-&quot;\ _$_-;_-@_-"/>
    <numFmt numFmtId="214" formatCode="#,##0.00_ ;\-#,##0.00\ "/>
  </numFmts>
  <fonts count="182">
    <font>
      <sz val="10"/>
      <name val="Arial Cyr"/>
      <family val="0"/>
    </font>
    <font>
      <sz val="14"/>
      <color indexed="8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9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u val="single"/>
      <sz val="9"/>
      <color indexed="12"/>
      <name val="Tahoma"/>
      <family val="2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color indexed="8"/>
      <name val="Arial"/>
      <family val="2"/>
    </font>
    <font>
      <sz val="1"/>
      <color indexed="8"/>
      <name val="Courier"/>
      <family val="1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31"/>
      <name val="Calibri"/>
      <family val="2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b/>
      <sz val="11"/>
      <color indexed="31"/>
      <name val="Calibri"/>
      <family val="2"/>
    </font>
    <font>
      <sz val="10"/>
      <color indexed="57"/>
      <name val="Wingdings"/>
      <family val="0"/>
    </font>
    <font>
      <sz val="10"/>
      <color indexed="24"/>
      <name val="Arial"/>
      <family val="2"/>
    </font>
    <font>
      <sz val="14"/>
      <color indexed="8"/>
      <name val="Arial Cyr1"/>
      <family val="0"/>
    </font>
    <font>
      <sz val="9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color indexed="8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b/>
      <sz val="12"/>
      <name val="Arial Cyr"/>
      <family val="2"/>
    </font>
    <font>
      <sz val="9"/>
      <name val="Futura UBS Bk"/>
      <family val="2"/>
    </font>
    <font>
      <b/>
      <i/>
      <sz val="16"/>
      <color indexed="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8"/>
      <color indexed="8"/>
      <name val="Helv1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b/>
      <i/>
      <u val="single"/>
      <sz val="11"/>
      <color indexed="8"/>
      <name val="Arial"/>
      <family val="2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sz val="13"/>
      <name val="Tahoma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10"/>
      <color indexed="8"/>
      <name val="Arial Cyr3"/>
      <family val="0"/>
    </font>
    <font>
      <b/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 Cyr"/>
      <family val="0"/>
    </font>
    <font>
      <b/>
      <sz val="12"/>
      <color indexed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3"/>
      <color indexed="56"/>
      <name val="Calibri1"/>
      <family val="0"/>
    </font>
    <font>
      <b/>
      <sz val="9"/>
      <color indexed="8"/>
      <name val="Tahoma1"/>
      <family val="0"/>
    </font>
    <font>
      <b/>
      <sz val="10"/>
      <color indexed="12"/>
      <name val="Arial Cyr3"/>
      <family val="0"/>
    </font>
    <font>
      <sz val="9"/>
      <color indexed="8"/>
      <name val="Tahoma1"/>
      <family val="0"/>
    </font>
    <font>
      <b/>
      <sz val="14"/>
      <name val="Arial Cyr"/>
      <family val="2"/>
    </font>
    <font>
      <b/>
      <sz val="12"/>
      <color indexed="8"/>
      <name val="Arial2"/>
      <family val="0"/>
    </font>
    <font>
      <b/>
      <sz val="14"/>
      <color indexed="8"/>
      <name val="Arial2"/>
      <family val="0"/>
    </font>
    <font>
      <sz val="12"/>
      <color indexed="8"/>
      <name val="Arial1"/>
      <family val="0"/>
    </font>
    <font>
      <sz val="10"/>
      <color indexed="9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1"/>
      <family val="0"/>
    </font>
    <font>
      <sz val="8"/>
      <color indexed="8"/>
      <name val="Arial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10"/>
      <name val="Times New Roman CYR"/>
      <family val="0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0"/>
      <color indexed="8"/>
      <name val="Helv1"/>
      <family val="0"/>
    </font>
    <font>
      <sz val="14"/>
      <name val="Arial Cyr"/>
      <family val="2"/>
    </font>
    <font>
      <sz val="12"/>
      <color indexed="8"/>
      <name val="Arial2"/>
      <family val="0"/>
    </font>
    <font>
      <sz val="14"/>
      <color indexed="62"/>
      <name val="Calibri"/>
      <family val="2"/>
    </font>
    <font>
      <sz val="14"/>
      <color theme="1"/>
      <name val="Arial Cyr1"/>
      <family val="0"/>
    </font>
    <font>
      <sz val="11"/>
      <color rgb="FF000000"/>
      <name val="Calibri"/>
      <family val="2"/>
    </font>
    <font>
      <sz val="10"/>
      <color theme="1"/>
      <name val="Arial Cyr"/>
      <family val="0"/>
    </font>
    <font>
      <sz val="10"/>
      <color rgb="FF000000"/>
      <name val="Arial Cyr"/>
      <family val="0"/>
    </font>
    <font>
      <b/>
      <i/>
      <sz val="16"/>
      <color theme="1"/>
      <name val="Arial"/>
      <family val="2"/>
    </font>
    <font>
      <sz val="8"/>
      <color theme="1"/>
      <name val="Helv1"/>
      <family val="0"/>
    </font>
    <font>
      <b/>
      <i/>
      <u val="single"/>
      <sz val="11"/>
      <color theme="1"/>
      <name val="Arial"/>
      <family val="2"/>
    </font>
    <font>
      <sz val="10"/>
      <color theme="1"/>
      <name val="Arial Cyr3"/>
      <family val="0"/>
    </font>
    <font>
      <sz val="14"/>
      <color rgb="FF3F3F76"/>
      <name val="Calibri"/>
      <family val="2"/>
    </font>
    <font>
      <u val="single"/>
      <sz val="11"/>
      <color theme="10"/>
      <name val="Calibri"/>
      <family val="2"/>
    </font>
    <font>
      <b/>
      <sz val="13"/>
      <color rgb="FF003366"/>
      <name val="Calibri1"/>
      <family val="0"/>
    </font>
    <font>
      <b/>
      <sz val="9"/>
      <color theme="1"/>
      <name val="Tahoma1"/>
      <family val="0"/>
    </font>
    <font>
      <b/>
      <sz val="10"/>
      <color rgb="FF0000FF"/>
      <name val="Arial Cyr3"/>
      <family val="0"/>
    </font>
    <font>
      <sz val="9"/>
      <color theme="1"/>
      <name val="Tahoma1"/>
      <family val="0"/>
    </font>
    <font>
      <b/>
      <sz val="12"/>
      <color theme="1"/>
      <name val="Arial2"/>
      <family val="0"/>
    </font>
    <font>
      <b/>
      <sz val="14"/>
      <color theme="1"/>
      <name val="Arial2"/>
      <family val="0"/>
    </font>
    <font>
      <sz val="12"/>
      <color theme="1"/>
      <name val="Arial1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2"/>
    </font>
    <font>
      <sz val="11"/>
      <color rgb="FF000000"/>
      <name val="Calibri1"/>
      <family val="0"/>
    </font>
    <font>
      <sz val="8"/>
      <color theme="1"/>
      <name val="Arial"/>
      <family val="2"/>
    </font>
    <font>
      <sz val="10"/>
      <color theme="1"/>
      <name val="Helv1"/>
      <family val="0"/>
    </font>
    <font>
      <sz val="12"/>
      <color theme="1"/>
      <name val="Arial2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55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lightTrellis">
        <bgColor rgb="FFCCFFCC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dotted"/>
    </border>
    <border>
      <left/>
      <right/>
      <top style="medium"/>
      <bottom/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000000"/>
      </left>
      <right/>
      <top style="thin">
        <color rgb="FF000000"/>
      </top>
      <bottom style="thin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n">
        <color rgb="FFC0C0C0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/>
      <bottom style="medium"/>
    </border>
  </borders>
  <cellStyleXfs count="24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170" fontId="42" fillId="0" borderId="0">
      <alignment vertical="top"/>
      <protection/>
    </xf>
    <xf numFmtId="170" fontId="55" fillId="0" borderId="0">
      <alignment vertical="top"/>
      <protection/>
    </xf>
    <xf numFmtId="173" fontId="55" fillId="2" borderId="0">
      <alignment vertical="top"/>
      <protection/>
    </xf>
    <xf numFmtId="170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4" fillId="0" borderId="0">
      <alignment/>
      <protection/>
    </xf>
    <xf numFmtId="0" fontId="58" fillId="0" borderId="0">
      <alignment vertical="top"/>
      <protection/>
    </xf>
    <xf numFmtId="0" fontId="24" fillId="0" borderId="0">
      <alignment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5" fontId="4" fillId="4" borderId="1">
      <alignment wrapText="1"/>
      <protection locked="0"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176" fontId="0" fillId="0" borderId="0" applyFont="0" applyFill="0" applyBorder="0" applyAlignment="0" applyProtection="0"/>
    <xf numFmtId="177" fontId="59" fillId="0" borderId="0">
      <alignment/>
      <protection locked="0"/>
    </xf>
    <xf numFmtId="178" fontId="59" fillId="0" borderId="0">
      <alignment/>
      <protection locked="0"/>
    </xf>
    <xf numFmtId="0" fontId="60" fillId="0" borderId="0">
      <alignment/>
      <protection locked="0"/>
    </xf>
    <xf numFmtId="0" fontId="60" fillId="0" borderId="0">
      <alignment/>
      <protection locked="0"/>
    </xf>
    <xf numFmtId="0" fontId="60" fillId="0" borderId="0">
      <alignment/>
      <protection locked="0"/>
    </xf>
    <xf numFmtId="179" fontId="59" fillId="0" borderId="2">
      <alignment/>
      <protection locked="0"/>
    </xf>
    <xf numFmtId="0" fontId="61" fillId="0" borderId="0">
      <alignment/>
      <protection locked="0"/>
    </xf>
    <xf numFmtId="0" fontId="61" fillId="0" borderId="0">
      <alignment/>
      <protection locked="0"/>
    </xf>
    <xf numFmtId="0" fontId="60" fillId="0" borderId="2">
      <alignment/>
      <protection locked="0"/>
    </xf>
    <xf numFmtId="0" fontId="15" fillId="5" borderId="0">
      <alignment/>
      <protection/>
    </xf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17" borderId="0" applyNumberFormat="0" applyBorder="0" applyAlignment="0" applyProtection="0"/>
    <xf numFmtId="0" fontId="62" fillId="19" borderId="0" applyNumberFormat="0" applyBorder="0" applyAlignment="0" applyProtection="0"/>
    <xf numFmtId="0" fontId="62" fillId="15" borderId="0" applyNumberFormat="0" applyBorder="0" applyAlignment="0" applyProtection="0"/>
    <xf numFmtId="0" fontId="62" fillId="23" borderId="0" applyNumberFormat="0" applyBorder="0" applyAlignment="0" applyProtection="0"/>
    <xf numFmtId="0" fontId="62" fillId="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62" fillId="23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23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3">
      <alignment/>
      <protection locked="0"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32" borderId="0" applyNumberFormat="0" applyBorder="0" applyAlignment="0" applyProtection="0"/>
    <xf numFmtId="10" fontId="64" fillId="0" borderId="0" applyNumberFormat="0" applyFill="0" applyBorder="0" applyAlignment="0">
      <protection/>
    </xf>
    <xf numFmtId="0" fontId="5" fillId="0" borderId="0">
      <alignment/>
      <protection/>
    </xf>
    <xf numFmtId="0" fontId="35" fillId="6" borderId="4" applyNumberFormat="0" applyAlignment="0" applyProtection="0"/>
    <xf numFmtId="0" fontId="26" fillId="0" borderId="4" applyNumberFormat="0" applyAlignment="0">
      <protection locked="0"/>
    </xf>
    <xf numFmtId="0" fontId="65" fillId="33" borderId="5" applyNumberFormat="0" applyAlignment="0" applyProtection="0"/>
    <xf numFmtId="0" fontId="66" fillId="0" borderId="6">
      <alignment horizontal="left" vertical="center"/>
      <protection/>
    </xf>
    <xf numFmtId="41" fontId="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67" fillId="0" borderId="0" applyFont="0" applyFill="0" applyBorder="0" applyAlignment="0" applyProtection="0"/>
    <xf numFmtId="171" fontId="20" fillId="13" borderId="3">
      <alignment/>
      <protection/>
    </xf>
    <xf numFmtId="166" fontId="15" fillId="0" borderId="0" applyFont="0" applyFill="0" applyBorder="0" applyAlignment="0" applyProtection="0"/>
    <xf numFmtId="182" fontId="156" fillId="0" borderId="0">
      <alignment/>
      <protection/>
    </xf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67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0" fontId="69" fillId="4" borderId="7" applyNumberFormat="0" applyFon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Font="0" applyFill="0" applyBorder="0" applyAlignment="0" applyProtection="0"/>
    <xf numFmtId="0" fontId="45" fillId="0" borderId="0" applyFont="0" applyFill="0" applyBorder="0" applyAlignment="0" applyProtection="0"/>
    <xf numFmtId="14" fontId="70" fillId="0" borderId="0">
      <alignment vertical="top"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0" borderId="8" applyNumberFormat="0" applyFont="0" applyFill="0" applyAlignment="0" applyProtection="0"/>
    <xf numFmtId="0" fontId="71" fillId="0" borderId="0" applyNumberFormat="0" applyFill="0" applyBorder="0" applyAlignment="0" applyProtection="0"/>
    <xf numFmtId="174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186" fontId="4" fillId="0" borderId="0" applyFont="0" applyFill="0" applyBorder="0" applyAlignment="0" applyProtection="0"/>
    <xf numFmtId="37" fontId="4" fillId="0" borderId="0">
      <alignment/>
      <protection/>
    </xf>
    <xf numFmtId="187" fontId="157" fillId="0" borderId="0">
      <alignment/>
      <protection/>
    </xf>
    <xf numFmtId="187" fontId="158" fillId="0" borderId="0">
      <alignment/>
      <protection/>
    </xf>
    <xf numFmtId="187" fontId="159" fillId="0" borderId="0" applyBorder="0" applyProtection="0">
      <alignment/>
    </xf>
    <xf numFmtId="0" fontId="73" fillId="0" borderId="0">
      <alignment/>
      <protection/>
    </xf>
    <xf numFmtId="188" fontId="158" fillId="0" borderId="0">
      <alignment/>
      <protection/>
    </xf>
    <xf numFmtId="0" fontId="3" fillId="0" borderId="0">
      <alignment/>
      <protection/>
    </xf>
    <xf numFmtId="187" fontId="156" fillId="0" borderId="0">
      <alignment/>
      <protection/>
    </xf>
    <xf numFmtId="0" fontId="39" fillId="0" borderId="0" applyNumberFormat="0" applyFill="0" applyBorder="0" applyAlignment="0" applyProtection="0"/>
    <xf numFmtId="165" fontId="74" fillId="0" borderId="0" applyFill="0" applyBorder="0" applyAlignment="0" applyProtection="0"/>
    <xf numFmtId="165" fontId="42" fillId="0" borderId="0" applyFill="0" applyBorder="0" applyAlignment="0" applyProtection="0"/>
    <xf numFmtId="165" fontId="75" fillId="0" borderId="0" applyFill="0" applyBorder="0" applyAlignment="0" applyProtection="0"/>
    <xf numFmtId="165" fontId="76" fillId="0" borderId="0" applyFill="0" applyBorder="0" applyAlignment="0" applyProtection="0"/>
    <xf numFmtId="165" fontId="77" fillId="0" borderId="0" applyFill="0" applyBorder="0" applyAlignment="0" applyProtection="0"/>
    <xf numFmtId="165" fontId="78" fillId="0" borderId="0" applyFill="0" applyBorder="0" applyAlignment="0" applyProtection="0"/>
    <xf numFmtId="165" fontId="79" fillId="0" borderId="0" applyFill="0" applyBorder="0" applyAlignment="0" applyProtection="0"/>
    <xf numFmtId="2" fontId="67" fillId="0" borderId="0" applyFont="0" applyFill="0" applyBorder="0" applyAlignment="0" applyProtection="0"/>
    <xf numFmtId="0" fontId="80" fillId="0" borderId="0">
      <alignment vertical="center"/>
      <protection/>
    </xf>
    <xf numFmtId="0" fontId="46" fillId="0" borderId="0" applyNumberFormat="0" applyFill="0" applyBorder="0" applyAlignment="0" applyProtection="0"/>
    <xf numFmtId="0" fontId="81" fillId="0" borderId="0" applyFill="0" applyBorder="0" applyProtection="0">
      <alignment horizontal="left"/>
    </xf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31" fillId="34" borderId="0" applyNumberFormat="0" applyBorder="0" applyAlignment="0" applyProtection="0"/>
    <xf numFmtId="170" fontId="4" fillId="3" borderId="6" applyNumberFormat="0" applyFont="0" applyBorder="0" applyAlignment="0" applyProtection="0"/>
    <xf numFmtId="0" fontId="45" fillId="0" borderId="0" applyFont="0" applyFill="0" applyBorder="0" applyAlignment="0" applyProtection="0"/>
    <xf numFmtId="189" fontId="83" fillId="3" borderId="0" applyNumberFormat="0" applyFont="0" applyAlignment="0">
      <protection/>
    </xf>
    <xf numFmtId="0" fontId="26" fillId="2" borderId="4" applyNumberFormat="0" applyAlignment="0">
      <protection/>
    </xf>
    <xf numFmtId="0" fontId="16" fillId="2" borderId="4" applyNumberFormat="0" applyAlignment="0">
      <protection/>
    </xf>
    <xf numFmtId="0" fontId="26" fillId="2" borderId="4" applyNumberFormat="0" applyAlignment="0">
      <protection/>
    </xf>
    <xf numFmtId="0" fontId="160" fillId="0" borderId="0">
      <alignment horizontal="center"/>
      <protection/>
    </xf>
    <xf numFmtId="0" fontId="8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87" fillId="0" borderId="11" applyNumberFormat="0" applyFill="0" applyAlignment="0" applyProtection="0"/>
    <xf numFmtId="0" fontId="87" fillId="0" borderId="0" applyNumberFormat="0" applyFill="0" applyBorder="0" applyAlignment="0" applyProtection="0"/>
    <xf numFmtId="2" fontId="88" fillId="35" borderId="0" applyAlignment="0">
      <protection locked="0"/>
    </xf>
    <xf numFmtId="0" fontId="160" fillId="0" borderId="0">
      <alignment horizontal="center" textRotation="90"/>
      <protection/>
    </xf>
    <xf numFmtId="174" fontId="89" fillId="0" borderId="0">
      <alignment vertical="top"/>
      <protection/>
    </xf>
    <xf numFmtId="38" fontId="89" fillId="0" borderId="0">
      <alignment vertical="top"/>
      <protection/>
    </xf>
    <xf numFmtId="38" fontId="89" fillId="0" borderId="0">
      <alignment vertical="top"/>
      <protection/>
    </xf>
    <xf numFmtId="0" fontId="44" fillId="0" borderId="0" applyNumberFormat="0" applyFill="0" applyBorder="0" applyAlignment="0" applyProtection="0"/>
    <xf numFmtId="171" fontId="80" fillId="0" borderId="0">
      <alignment/>
      <protection/>
    </xf>
    <xf numFmtId="0" fontId="4" fillId="0" borderId="0">
      <alignment/>
      <protection/>
    </xf>
    <xf numFmtId="0" fontId="90" fillId="0" borderId="0" applyNumberFormat="0" applyFill="0" applyBorder="0" applyAlignment="0" applyProtection="0"/>
    <xf numFmtId="190" fontId="91" fillId="0" borderId="6">
      <alignment horizontal="center" vertical="center" wrapText="1"/>
      <protection/>
    </xf>
    <xf numFmtId="0" fontId="43" fillId="8" borderId="4" applyNumberFormat="0" applyAlignment="0" applyProtection="0"/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174" fontId="55" fillId="0" borderId="0">
      <alignment vertical="top"/>
      <protection/>
    </xf>
    <xf numFmtId="174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74" fontId="55" fillId="0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36" fillId="0" borderId="12" applyNumberFormat="0" applyFill="0" applyAlignment="0" applyProtection="0"/>
    <xf numFmtId="192" fontId="93" fillId="0" borderId="0" applyFont="0" applyFill="0" applyBorder="0" applyAlignment="0" applyProtection="0"/>
    <xf numFmtId="193" fontId="93" fillId="0" borderId="0" applyFont="0" applyFill="0" applyBorder="0" applyAlignment="0" applyProtection="0"/>
    <xf numFmtId="192" fontId="93" fillId="0" borderId="0" applyFont="0" applyFill="0" applyBorder="0" applyAlignment="0" applyProtection="0"/>
    <xf numFmtId="193" fontId="93" fillId="0" borderId="0" applyFont="0" applyFill="0" applyBorder="0" applyAlignment="0" applyProtection="0"/>
    <xf numFmtId="194" fontId="94" fillId="0" borderId="6">
      <alignment horizontal="right"/>
      <protection locked="0"/>
    </xf>
    <xf numFmtId="195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5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0" fontId="45" fillId="0" borderId="0" applyFont="0" applyFill="0" applyBorder="0" applyAlignment="0" applyProtection="0"/>
    <xf numFmtId="3" fontId="0" fillId="0" borderId="13" applyFont="0" applyBorder="0">
      <alignment horizontal="center" vertical="center"/>
      <protection/>
    </xf>
    <xf numFmtId="0" fontId="33" fillId="19" borderId="0" applyNumberFormat="0" applyBorder="0" applyAlignment="0" applyProtection="0"/>
    <xf numFmtId="0" fontId="15" fillId="0" borderId="14">
      <alignment/>
      <protection/>
    </xf>
    <xf numFmtId="0" fontId="21" fillId="0" borderId="0" applyNumberFormat="0" applyFill="0" applyBorder="0" applyAlignment="0" applyProtection="0"/>
    <xf numFmtId="197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5" fillId="0" borderId="0">
      <alignment horizontal="right"/>
      <protection/>
    </xf>
    <xf numFmtId="0" fontId="0" fillId="0" borderId="0">
      <alignment/>
      <protection/>
    </xf>
    <xf numFmtId="0" fontId="17" fillId="0" borderId="0">
      <alignment/>
      <protection/>
    </xf>
    <xf numFmtId="0" fontId="161" fillId="0" borderId="0">
      <alignment/>
      <protection/>
    </xf>
    <xf numFmtId="0" fontId="45" fillId="0" borderId="0" applyFill="0" applyBorder="0" applyProtection="0">
      <alignment vertical="center"/>
    </xf>
    <xf numFmtId="0" fontId="97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" fillId="10" borderId="15" applyNumberFormat="0" applyAlignment="0" applyProtection="0"/>
    <xf numFmtId="198" fontId="0" fillId="0" borderId="0" applyFont="0" applyAlignment="0"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>
      <alignment/>
      <protection/>
    </xf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34" fillId="6" borderId="16" applyNumberFormat="0" applyAlignment="0" applyProtection="0"/>
    <xf numFmtId="1" fontId="98" fillId="0" borderId="0" applyProtection="0">
      <alignment horizontal="right" vertical="center"/>
    </xf>
    <xf numFmtId="49" fontId="99" fillId="0" borderId="17" applyFill="0" applyProtection="0">
      <alignment vertical="center"/>
    </xf>
    <xf numFmtId="9" fontId="4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37" fontId="100" fillId="4" borderId="18">
      <alignment/>
      <protection/>
    </xf>
    <xf numFmtId="37" fontId="100" fillId="4" borderId="18">
      <alignment/>
      <protection/>
    </xf>
    <xf numFmtId="0" fontId="17" fillId="0" borderId="0" applyNumberFormat="0">
      <alignment horizontal="left"/>
      <protection/>
    </xf>
    <xf numFmtId="203" fontId="101" fillId="0" borderId="19" applyBorder="0">
      <alignment horizontal="right"/>
      <protection locked="0"/>
    </xf>
    <xf numFmtId="49" fontId="102" fillId="0" borderId="6" applyNumberFormat="0">
      <alignment horizontal="left" vertical="center"/>
      <protection/>
    </xf>
    <xf numFmtId="0" fontId="162" fillId="0" borderId="0">
      <alignment/>
      <protection/>
    </xf>
    <xf numFmtId="204" fontId="162" fillId="0" borderId="0">
      <alignment/>
      <protection/>
    </xf>
    <xf numFmtId="0" fontId="104" fillId="0" borderId="20">
      <alignment vertical="center"/>
      <protection/>
    </xf>
    <xf numFmtId="4" fontId="58" fillId="4" borderId="16" applyNumberFormat="0" applyProtection="0">
      <alignment vertical="center"/>
    </xf>
    <xf numFmtId="4" fontId="105" fillId="4" borderId="16" applyNumberFormat="0" applyProtection="0">
      <alignment vertical="center"/>
    </xf>
    <xf numFmtId="4" fontId="58" fillId="4" borderId="16" applyNumberFormat="0" applyProtection="0">
      <alignment horizontal="left" vertical="center" indent="1"/>
    </xf>
    <xf numFmtId="4" fontId="58" fillId="4" borderId="16" applyNumberFormat="0" applyProtection="0">
      <alignment horizontal="left" vertical="center" indent="1"/>
    </xf>
    <xf numFmtId="0" fontId="4" fillId="7" borderId="16" applyNumberFormat="0" applyProtection="0">
      <alignment horizontal="left" vertical="center" indent="1"/>
    </xf>
    <xf numFmtId="4" fontId="58" fillId="9" borderId="16" applyNumberFormat="0" applyProtection="0">
      <alignment horizontal="right" vertical="center"/>
    </xf>
    <xf numFmtId="4" fontId="58" fillId="18" borderId="16" applyNumberFormat="0" applyProtection="0">
      <alignment horizontal="right" vertical="center"/>
    </xf>
    <xf numFmtId="4" fontId="58" fillId="36" borderId="16" applyNumberFormat="0" applyProtection="0">
      <alignment horizontal="right" vertical="center"/>
    </xf>
    <xf numFmtId="4" fontId="58" fillId="22" borderId="16" applyNumberFormat="0" applyProtection="0">
      <alignment horizontal="right" vertical="center"/>
    </xf>
    <xf numFmtId="4" fontId="58" fillId="27" borderId="16" applyNumberFormat="0" applyProtection="0">
      <alignment horizontal="right" vertical="center"/>
    </xf>
    <xf numFmtId="4" fontId="58" fillId="37" borderId="16" applyNumberFormat="0" applyProtection="0">
      <alignment horizontal="right" vertical="center"/>
    </xf>
    <xf numFmtId="4" fontId="58" fillId="38" borderId="16" applyNumberFormat="0" applyProtection="0">
      <alignment horizontal="right" vertical="center"/>
    </xf>
    <xf numFmtId="4" fontId="58" fillId="39" borderId="16" applyNumberFormat="0" applyProtection="0">
      <alignment horizontal="right" vertical="center"/>
    </xf>
    <xf numFmtId="4" fontId="58" fillId="20" borderId="16" applyNumberFormat="0" applyProtection="0">
      <alignment horizontal="right" vertical="center"/>
    </xf>
    <xf numFmtId="4" fontId="106" fillId="40" borderId="16" applyNumberFormat="0" applyProtection="0">
      <alignment horizontal="left" vertical="center" indent="1"/>
    </xf>
    <xf numFmtId="4" fontId="58" fillId="41" borderId="21" applyNumberFormat="0" applyProtection="0">
      <alignment horizontal="left" vertical="center" indent="1"/>
    </xf>
    <xf numFmtId="4" fontId="107" fillId="42" borderId="0" applyNumberFormat="0" applyProtection="0">
      <alignment horizontal="left" vertical="center" indent="1"/>
    </xf>
    <xf numFmtId="0" fontId="4" fillId="7" borderId="16" applyNumberFormat="0" applyProtection="0">
      <alignment horizontal="left" vertical="center" indent="1"/>
    </xf>
    <xf numFmtId="4" fontId="58" fillId="41" borderId="16" applyNumberFormat="0" applyProtection="0">
      <alignment horizontal="left" vertical="center" indent="1"/>
    </xf>
    <xf numFmtId="4" fontId="58" fillId="43" borderId="16" applyNumberFormat="0" applyProtection="0">
      <alignment horizontal="left" vertical="center" indent="1"/>
    </xf>
    <xf numFmtId="0" fontId="4" fillId="43" borderId="16" applyNumberFormat="0" applyProtection="0">
      <alignment horizontal="left" vertical="center" indent="1"/>
    </xf>
    <xf numFmtId="0" fontId="4" fillId="43" borderId="16" applyNumberFormat="0" applyProtection="0">
      <alignment horizontal="left" vertical="center" indent="1"/>
    </xf>
    <xf numFmtId="0" fontId="4" fillId="44" borderId="16" applyNumberFormat="0" applyProtection="0">
      <alignment horizontal="left" vertical="center" indent="1"/>
    </xf>
    <xf numFmtId="0" fontId="4" fillId="44" borderId="16" applyNumberFormat="0" applyProtection="0">
      <alignment horizontal="left" vertical="center" indent="1"/>
    </xf>
    <xf numFmtId="0" fontId="4" fillId="2" borderId="16" applyNumberFormat="0" applyProtection="0">
      <alignment horizontal="left" vertical="center" indent="1"/>
    </xf>
    <xf numFmtId="0" fontId="4" fillId="2" borderId="16" applyNumberFormat="0" applyProtection="0">
      <alignment horizontal="left" vertical="center" indent="1"/>
    </xf>
    <xf numFmtId="0" fontId="4" fillId="7" borderId="16" applyNumberFormat="0" applyProtection="0">
      <alignment horizontal="left" vertical="center" indent="1"/>
    </xf>
    <xf numFmtId="0" fontId="4" fillId="7" borderId="16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8" fillId="45" borderId="16" applyNumberFormat="0" applyProtection="0">
      <alignment vertical="center"/>
    </xf>
    <xf numFmtId="4" fontId="105" fillId="45" borderId="16" applyNumberFormat="0" applyProtection="0">
      <alignment vertical="center"/>
    </xf>
    <xf numFmtId="4" fontId="58" fillId="45" borderId="16" applyNumberFormat="0" applyProtection="0">
      <alignment horizontal="left" vertical="center" indent="1"/>
    </xf>
    <xf numFmtId="4" fontId="58" fillId="45" borderId="16" applyNumberFormat="0" applyProtection="0">
      <alignment horizontal="left" vertical="center" indent="1"/>
    </xf>
    <xf numFmtId="4" fontId="58" fillId="41" borderId="16" applyNumberFormat="0" applyProtection="0">
      <alignment horizontal="right" vertical="center"/>
    </xf>
    <xf numFmtId="4" fontId="105" fillId="41" borderId="16" applyNumberFormat="0" applyProtection="0">
      <alignment horizontal="right" vertical="center"/>
    </xf>
    <xf numFmtId="0" fontId="4" fillId="7" borderId="16" applyNumberFormat="0" applyProtection="0">
      <alignment horizontal="left" vertical="center" indent="1"/>
    </xf>
    <xf numFmtId="0" fontId="4" fillId="7" borderId="16" applyNumberFormat="0" applyProtection="0">
      <alignment horizontal="left" vertical="center" indent="1"/>
    </xf>
    <xf numFmtId="0" fontId="108" fillId="0" borderId="0">
      <alignment/>
      <protection/>
    </xf>
    <xf numFmtId="4" fontId="109" fillId="41" borderId="16" applyNumberFormat="0" applyProtection="0">
      <alignment horizontal="right" vertical="center"/>
    </xf>
    <xf numFmtId="0" fontId="70" fillId="0" borderId="0">
      <alignment horizontal="left" vertical="center" wrapText="1"/>
      <protection/>
    </xf>
    <xf numFmtId="0" fontId="4" fillId="0" borderId="0">
      <alignment/>
      <protection/>
    </xf>
    <xf numFmtId="0" fontId="24" fillId="0" borderId="0">
      <alignment/>
      <protection/>
    </xf>
    <xf numFmtId="2" fontId="110" fillId="46" borderId="22" applyProtection="0">
      <alignment/>
    </xf>
    <xf numFmtId="2" fontId="110" fillId="46" borderId="22" applyProtection="0">
      <alignment/>
    </xf>
    <xf numFmtId="2" fontId="111" fillId="0" borderId="0" applyFill="0" applyBorder="0" applyProtection="0">
      <alignment/>
    </xf>
    <xf numFmtId="2" fontId="112" fillId="0" borderId="0" applyFill="0" applyBorder="0" applyProtection="0">
      <alignment/>
    </xf>
    <xf numFmtId="2" fontId="112" fillId="47" borderId="22" applyProtection="0">
      <alignment/>
    </xf>
    <xf numFmtId="2" fontId="112" fillId="48" borderId="22" applyProtection="0">
      <alignment/>
    </xf>
    <xf numFmtId="2" fontId="112" fillId="49" borderId="22" applyProtection="0">
      <alignment/>
    </xf>
    <xf numFmtId="2" fontId="112" fillId="49" borderId="22" applyProtection="0">
      <alignment horizontal="center"/>
    </xf>
    <xf numFmtId="2" fontId="112" fillId="48" borderId="22" applyProtection="0">
      <alignment horizontal="center"/>
    </xf>
    <xf numFmtId="0" fontId="113" fillId="0" borderId="0" applyBorder="0" applyProtection="0">
      <alignment vertical="center"/>
    </xf>
    <xf numFmtId="0" fontId="113" fillId="0" borderId="17" applyBorder="0" applyProtection="0">
      <alignment horizontal="right" vertical="center"/>
    </xf>
    <xf numFmtId="0" fontId="114" fillId="50" borderId="0" applyBorder="0" applyProtection="0">
      <alignment horizontal="centerContinuous" vertical="center"/>
    </xf>
    <xf numFmtId="0" fontId="114" fillId="51" borderId="17" applyBorder="0" applyProtection="0">
      <alignment horizontal="centerContinuous" vertical="center"/>
    </xf>
    <xf numFmtId="0" fontId="115" fillId="0" borderId="0">
      <alignment/>
      <protection/>
    </xf>
    <xf numFmtId="174" fontId="116" fillId="52" borderId="0">
      <alignment horizontal="right" vertical="top"/>
      <protection/>
    </xf>
    <xf numFmtId="38" fontId="116" fillId="52" borderId="0">
      <alignment horizontal="right" vertical="top"/>
      <protection/>
    </xf>
    <xf numFmtId="38" fontId="116" fillId="52" borderId="0">
      <alignment horizontal="right" vertical="top"/>
      <protection/>
    </xf>
    <xf numFmtId="0" fontId="97" fillId="0" borderId="0">
      <alignment/>
      <protection/>
    </xf>
    <xf numFmtId="0" fontId="117" fillId="0" borderId="0" applyFill="0" applyBorder="0" applyProtection="0">
      <alignment horizontal="left"/>
    </xf>
    <xf numFmtId="0" fontId="81" fillId="0" borderId="23" applyFill="0" applyBorder="0" applyProtection="0">
      <alignment horizontal="left" vertical="top"/>
    </xf>
    <xf numFmtId="0" fontId="6" fillId="0" borderId="0">
      <alignment horizontal="centerContinuous"/>
      <protection/>
    </xf>
    <xf numFmtId="0" fontId="118" fillId="0" borderId="23" applyFill="0" applyBorder="0" applyProtection="0">
      <alignment/>
    </xf>
    <xf numFmtId="0" fontId="118" fillId="0" borderId="0">
      <alignment/>
      <protection/>
    </xf>
    <xf numFmtId="0" fontId="119" fillId="0" borderId="0" applyFill="0" applyBorder="0" applyProtection="0">
      <alignment/>
    </xf>
    <xf numFmtId="0" fontId="120" fillId="0" borderId="0">
      <alignment/>
      <protection/>
    </xf>
    <xf numFmtId="0" fontId="121" fillId="53" borderId="24" applyNumberFormat="0">
      <alignment horizontal="center" vertical="center"/>
      <protection/>
    </xf>
    <xf numFmtId="49" fontId="50" fillId="44" borderId="25" applyNumberFormat="0">
      <alignment horizontal="center" vertical="center"/>
      <protection/>
    </xf>
    <xf numFmtId="0" fontId="40" fillId="0" borderId="26" applyNumberFormat="0" applyFill="0" applyAlignment="0" applyProtection="0"/>
    <xf numFmtId="0" fontId="122" fillId="0" borderId="8" applyFill="0" applyBorder="0" applyProtection="0">
      <alignment vertical="center"/>
    </xf>
    <xf numFmtId="0" fontId="123" fillId="0" borderId="0">
      <alignment horizontal="fill"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124" fillId="0" borderId="17" applyBorder="0" applyProtection="0">
      <alignment horizontal="right"/>
    </xf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1" fontId="0" fillId="0" borderId="3">
      <alignment/>
      <protection locked="0"/>
    </xf>
    <xf numFmtId="205" fontId="163" fillId="0" borderId="27">
      <alignment/>
      <protection locked="0"/>
    </xf>
    <xf numFmtId="0" fontId="164" fillId="54" borderId="28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3" fontId="89" fillId="0" borderId="0">
      <alignment horizontal="center" vertical="center" textRotation="90" wrapText="1"/>
      <protection/>
    </xf>
    <xf numFmtId="206" fontId="0" fillId="0" borderId="6">
      <alignment vertical="top" wrapText="1"/>
      <protection/>
    </xf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1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207" fontId="129" fillId="0" borderId="6">
      <alignment vertical="top" wrapText="1"/>
      <protection/>
    </xf>
    <xf numFmtId="4" fontId="82" fillId="0" borderId="6">
      <alignment horizontal="left" vertical="center"/>
      <protection/>
    </xf>
    <xf numFmtId="4" fontId="82" fillId="0" borderId="6">
      <alignment/>
      <protection/>
    </xf>
    <xf numFmtId="4" fontId="82" fillId="55" borderId="6">
      <alignment/>
      <protection/>
    </xf>
    <xf numFmtId="4" fontId="82" fillId="56" borderId="6">
      <alignment/>
      <protection/>
    </xf>
    <xf numFmtId="4" fontId="54" fillId="57" borderId="6">
      <alignment/>
      <protection/>
    </xf>
    <xf numFmtId="4" fontId="130" fillId="2" borderId="6">
      <alignment/>
      <protection/>
    </xf>
    <xf numFmtId="4" fontId="131" fillId="0" borderId="6">
      <alignment horizontal="center" wrapText="1"/>
      <protection/>
    </xf>
    <xf numFmtId="207" fontId="82" fillId="0" borderId="6">
      <alignment/>
      <protection/>
    </xf>
    <xf numFmtId="207" fontId="129" fillId="0" borderId="6">
      <alignment horizontal="center" vertical="center" wrapText="1"/>
      <protection/>
    </xf>
    <xf numFmtId="207" fontId="129" fillId="0" borderId="6">
      <alignment vertical="top" wrapText="1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ill="0" applyBorder="0" applyAlignment="0" applyProtection="0"/>
    <xf numFmtId="167" fontId="4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6" fillId="0" borderId="30">
      <alignment/>
      <protection/>
    </xf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32" applyBorder="0">
      <alignment horizontal="center" vertical="center" wrapText="1"/>
      <protection/>
    </xf>
    <xf numFmtId="0" fontId="167" fillId="0" borderId="0">
      <alignment horizontal="center" vertical="center" wrapText="1"/>
      <protection/>
    </xf>
    <xf numFmtId="171" fontId="20" fillId="13" borderId="3">
      <alignment/>
      <protection/>
    </xf>
    <xf numFmtId="205" fontId="168" fillId="58" borderId="27">
      <alignment/>
      <protection/>
    </xf>
    <xf numFmtId="4" fontId="16" fillId="4" borderId="6" applyBorder="0">
      <alignment horizontal="right"/>
      <protection/>
    </xf>
    <xf numFmtId="4" fontId="169" fillId="59" borderId="0">
      <alignment horizontal="right"/>
      <protection/>
    </xf>
    <xf numFmtId="49" fontId="136" fillId="0" borderId="0" applyBorder="0">
      <alignment vertical="center"/>
      <protection/>
    </xf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3" fontId="20" fillId="0" borderId="6" applyBorder="0">
      <alignment vertical="center"/>
      <protection/>
    </xf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0" fillId="0" borderId="0">
      <alignment wrapText="1"/>
      <protection/>
    </xf>
    <xf numFmtId="0" fontId="22" fillId="0" borderId="0">
      <alignment horizontal="center" vertical="top" wrapText="1"/>
      <protection/>
    </xf>
    <xf numFmtId="0" fontId="170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171" fillId="0" borderId="0">
      <alignment horizontal="center" vertical="center" wrapText="1"/>
      <protection/>
    </xf>
    <xf numFmtId="172" fontId="22" fillId="0" borderId="0">
      <alignment horizontal="center" vertical="top" wrapText="1"/>
      <protection/>
    </xf>
    <xf numFmtId="0" fontId="21" fillId="3" borderId="0" applyFill="0">
      <alignment wrapText="1"/>
      <protection/>
    </xf>
    <xf numFmtId="0" fontId="172" fillId="0" borderId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172" fontId="21" fillId="3" borderId="0" applyFill="0">
      <alignment wrapText="1"/>
      <protection/>
    </xf>
    <xf numFmtId="208" fontId="54" fillId="3" borderId="6">
      <alignment wrapText="1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7" fontId="140" fillId="0" borderId="0">
      <alignment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49" fontId="89" fillId="0" borderId="6">
      <alignment horizontal="right" vertical="top" wrapText="1"/>
      <protection/>
    </xf>
    <xf numFmtId="165" fontId="141" fillId="0" borderId="0">
      <alignment horizontal="right" vertical="top" wrapText="1"/>
      <protection/>
    </xf>
    <xf numFmtId="49" fontId="16" fillId="0" borderId="0" applyBorder="0">
      <alignment vertical="top"/>
      <protection/>
    </xf>
    <xf numFmtId="49" fontId="16" fillId="0" borderId="0" applyBorder="0">
      <alignment vertical="top"/>
      <protection/>
    </xf>
    <xf numFmtId="0" fontId="1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58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7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5" fillId="0" borderId="0">
      <alignment/>
      <protection/>
    </xf>
    <xf numFmtId="0" fontId="174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6" fillId="0" borderId="0">
      <alignment/>
      <protection/>
    </xf>
    <xf numFmtId="49" fontId="16" fillId="0" borderId="0" applyBorder="0">
      <alignment vertical="top"/>
      <protection/>
    </xf>
    <xf numFmtId="49" fontId="16" fillId="0" borderId="0" applyBorder="0">
      <alignment vertical="top"/>
      <protection/>
    </xf>
    <xf numFmtId="49" fontId="16" fillId="0" borderId="0" applyBorder="0">
      <alignment vertical="top"/>
      <protection/>
    </xf>
    <xf numFmtId="0" fontId="173" fillId="0" borderId="0">
      <alignment/>
      <protection/>
    </xf>
    <xf numFmtId="0" fontId="5" fillId="0" borderId="0">
      <alignment/>
      <protection/>
    </xf>
    <xf numFmtId="0" fontId="17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73" fillId="0" borderId="0">
      <alignment/>
      <protection/>
    </xf>
    <xf numFmtId="0" fontId="0" fillId="0" borderId="0">
      <alignment/>
      <protection/>
    </xf>
    <xf numFmtId="0" fontId="17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20" borderId="0" applyNumberFormat="0" applyBorder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9" fontId="16" fillId="0" borderId="0" applyBorder="0">
      <alignment vertical="top"/>
      <protection/>
    </xf>
    <xf numFmtId="49" fontId="16" fillId="0" borderId="0" applyBorder="0">
      <alignment vertical="top"/>
      <protection/>
    </xf>
    <xf numFmtId="0" fontId="3" fillId="0" borderId="0">
      <alignment/>
      <protection/>
    </xf>
    <xf numFmtId="0" fontId="158" fillId="0" borderId="0">
      <alignment/>
      <protection/>
    </xf>
    <xf numFmtId="0" fontId="173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177" fillId="0" borderId="0">
      <alignment/>
      <protection/>
    </xf>
    <xf numFmtId="0" fontId="175" fillId="0" borderId="0">
      <alignment/>
      <protection/>
    </xf>
    <xf numFmtId="0" fontId="0" fillId="0" borderId="0">
      <alignment/>
      <protection/>
    </xf>
    <xf numFmtId="49" fontId="16" fillId="0" borderId="0" applyBorder="0">
      <alignment vertical="top"/>
      <protection/>
    </xf>
    <xf numFmtId="0" fontId="5" fillId="0" borderId="0">
      <alignment/>
      <protection/>
    </xf>
    <xf numFmtId="0" fontId="0" fillId="0" borderId="0">
      <alignment/>
      <protection/>
    </xf>
    <xf numFmtId="49" fontId="16" fillId="20" borderId="0" applyBorder="0">
      <alignment vertical="top"/>
      <protection/>
    </xf>
    <xf numFmtId="0" fontId="0" fillId="0" borderId="0">
      <alignment/>
      <protection/>
    </xf>
    <xf numFmtId="0" fontId="4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16" fillId="0" borderId="0" applyBorder="0">
      <alignment vertical="top"/>
      <protection/>
    </xf>
    <xf numFmtId="0" fontId="3" fillId="0" borderId="0">
      <alignment/>
      <protection/>
    </xf>
    <xf numFmtId="49" fontId="16" fillId="0" borderId="0" applyBorder="0">
      <alignment vertical="top"/>
      <protection/>
    </xf>
    <xf numFmtId="172" fontId="3" fillId="0" borderId="0">
      <alignment/>
      <protection/>
    </xf>
    <xf numFmtId="0" fontId="16" fillId="0" borderId="0">
      <alignment horizontal="left" vertical="center"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188" fontId="157" fillId="0" borderId="0" applyBorder="0" applyProtection="0">
      <alignment/>
    </xf>
    <xf numFmtId="0" fontId="0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0" fillId="0" borderId="0">
      <alignment/>
      <protection/>
    </xf>
    <xf numFmtId="0" fontId="175" fillId="0" borderId="0">
      <alignment/>
      <protection/>
    </xf>
    <xf numFmtId="0" fontId="0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42" fillId="0" borderId="0">
      <alignment/>
      <protection/>
    </xf>
    <xf numFmtId="49" fontId="16" fillId="0" borderId="0" applyBorder="0">
      <alignment vertical="top"/>
      <protection/>
    </xf>
    <xf numFmtId="0" fontId="4" fillId="0" borderId="0">
      <alignment/>
      <protection/>
    </xf>
    <xf numFmtId="0" fontId="173" fillId="0" borderId="0">
      <alignment/>
      <protection/>
    </xf>
    <xf numFmtId="49" fontId="16" fillId="0" borderId="0" applyBorder="0">
      <alignment vertical="top"/>
      <protection/>
    </xf>
    <xf numFmtId="0" fontId="0" fillId="0" borderId="0">
      <alignment/>
      <protection/>
    </xf>
    <xf numFmtId="0" fontId="4" fillId="0" borderId="0">
      <alignment/>
      <protection/>
    </xf>
    <xf numFmtId="1" fontId="146" fillId="0" borderId="6">
      <alignment horizontal="left" vertical="center"/>
      <protection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7" fontId="147" fillId="0" borderId="6">
      <alignment vertical="top"/>
      <protection/>
    </xf>
    <xf numFmtId="0" fontId="148" fillId="19" borderId="0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60" borderId="34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16" fillId="60" borderId="34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49" fontId="54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50" fillId="0" borderId="6">
      <alignment/>
      <protection/>
    </xf>
    <xf numFmtId="0" fontId="0" fillId="0" borderId="6" applyNumberFormat="0" applyFont="0" applyFill="0" applyAlignment="0" applyProtection="0"/>
    <xf numFmtId="3" fontId="151" fillId="61" borderId="1">
      <alignment horizontal="justify" vertical="center"/>
      <protection/>
    </xf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24" fillId="0" borderId="0">
      <alignment/>
      <protection/>
    </xf>
    <xf numFmtId="0" fontId="178" fillId="0" borderId="0">
      <alignment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2" fontId="24" fillId="0" borderId="0">
      <alignment/>
      <protection/>
    </xf>
    <xf numFmtId="49" fontId="49" fillId="62" borderId="35" applyBorder="0" applyProtection="0">
      <alignment horizontal="left" vertical="center"/>
    </xf>
    <xf numFmtId="49" fontId="141" fillId="0" borderId="0">
      <alignment/>
      <protection/>
    </xf>
    <xf numFmtId="49" fontId="153" fillId="0" borderId="0">
      <alignment vertical="top"/>
      <protection/>
    </xf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1" fillId="0" borderId="0">
      <alignment horizontal="center"/>
      <protection/>
    </xf>
    <xf numFmtId="49" fontId="179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1" fontId="4" fillId="0" borderId="0" applyFont="0" applyFill="0" applyBorder="0" applyAlignment="0" applyProtection="0"/>
    <xf numFmtId="43" fontId="175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3" fillId="0" borderId="0" applyFont="0" applyFill="0" applyBorder="0" applyAlignment="0" applyProtection="0"/>
    <xf numFmtId="210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42" fillId="0" borderId="0">
      <alignment/>
      <protection/>
    </xf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213" fontId="0" fillId="0" borderId="0" applyFont="0" applyFill="0" applyBorder="0" applyAlignment="0" applyProtection="0"/>
    <xf numFmtId="4" fontId="16" fillId="3" borderId="0" applyBorder="0">
      <alignment horizontal="right"/>
      <protection/>
    </xf>
    <xf numFmtId="4" fontId="169" fillId="63" borderId="0">
      <alignment horizontal="right"/>
      <protection/>
    </xf>
    <xf numFmtId="4" fontId="16" fillId="3" borderId="0" applyBorder="0">
      <alignment horizontal="right"/>
      <protection/>
    </xf>
    <xf numFmtId="4" fontId="16" fillId="3" borderId="0" applyBorder="0">
      <alignment horizontal="right"/>
      <protection/>
    </xf>
    <xf numFmtId="4" fontId="16" fillId="14" borderId="36" applyBorder="0">
      <alignment horizontal="right"/>
      <protection/>
    </xf>
    <xf numFmtId="4" fontId="169" fillId="64" borderId="0">
      <alignment horizontal="right"/>
      <protection/>
    </xf>
    <xf numFmtId="4" fontId="16" fillId="3" borderId="6" applyFont="0" applyBorder="0">
      <alignment horizontal="right"/>
      <protection/>
    </xf>
    <xf numFmtId="4" fontId="156" fillId="63" borderId="0">
      <alignment horizontal="right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214" fontId="0" fillId="0" borderId="1">
      <alignment vertical="top" wrapText="1"/>
      <protection/>
    </xf>
    <xf numFmtId="169" fontId="0" fillId="0" borderId="6" applyFont="0" applyFill="0" applyBorder="0" applyProtection="0">
      <alignment horizontal="center" vertical="center"/>
    </xf>
    <xf numFmtId="169" fontId="0" fillId="0" borderId="6" applyFont="0" applyFill="0" applyBorder="0" applyProtection="0">
      <alignment horizontal="center" vertical="center"/>
    </xf>
    <xf numFmtId="169" fontId="0" fillId="0" borderId="6" applyFont="0" applyFill="0" applyBorder="0" applyProtection="0">
      <alignment horizontal="center" vertical="center"/>
    </xf>
    <xf numFmtId="169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0" fontId="60" fillId="0" borderId="0">
      <alignment/>
      <protection locked="0"/>
    </xf>
    <xf numFmtId="49" fontId="129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70" fillId="0" borderId="6" applyNumberFormat="0" applyFill="0" applyAlignment="0" applyProtection="0"/>
    <xf numFmtId="0" fontId="149" fillId="0" borderId="0">
      <alignment/>
      <protection/>
    </xf>
    <xf numFmtId="0" fontId="149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309">
    <xf numFmtId="0" fontId="0" fillId="0" borderId="0" xfId="0" applyAlignment="1">
      <alignment/>
    </xf>
    <xf numFmtId="0" fontId="5" fillId="0" borderId="0" xfId="2095" applyFont="1" applyAlignment="1">
      <alignment vertical="center"/>
      <protection/>
    </xf>
    <xf numFmtId="0" fontId="8" fillId="0" borderId="37" xfId="2095" applyFont="1" applyBorder="1" applyAlignment="1">
      <alignment horizontal="center" vertical="center"/>
      <protection/>
    </xf>
    <xf numFmtId="0" fontId="7" fillId="0" borderId="38" xfId="2095" applyFont="1" applyBorder="1" applyAlignment="1">
      <alignment horizontal="center" vertical="center"/>
      <protection/>
    </xf>
    <xf numFmtId="0" fontId="7" fillId="0" borderId="39" xfId="2095" applyFont="1" applyBorder="1" applyAlignment="1">
      <alignment horizontal="center" vertical="center"/>
      <protection/>
    </xf>
    <xf numFmtId="0" fontId="8" fillId="0" borderId="37" xfId="2095" applyFont="1" applyBorder="1" applyAlignment="1">
      <alignment vertical="center" wrapText="1"/>
      <protection/>
    </xf>
    <xf numFmtId="0" fontId="10" fillId="0" borderId="38" xfId="2094" applyFont="1" applyFill="1" applyBorder="1" applyAlignment="1">
      <alignment vertical="center" wrapText="1"/>
      <protection/>
    </xf>
    <xf numFmtId="0" fontId="10" fillId="0" borderId="39" xfId="2094" applyFont="1" applyFill="1" applyBorder="1" applyAlignment="1">
      <alignment vertical="center" wrapText="1"/>
      <protection/>
    </xf>
    <xf numFmtId="0" fontId="5" fillId="0" borderId="40" xfId="2095" applyNumberFormat="1" applyFont="1" applyBorder="1" applyAlignment="1">
      <alignment horizontal="center" vertical="center"/>
      <protection/>
    </xf>
    <xf numFmtId="49" fontId="5" fillId="53" borderId="40" xfId="2094" applyNumberFormat="1" applyFont="1" applyFill="1" applyBorder="1" applyAlignment="1">
      <alignment horizontal="center" vertical="center" wrapText="1"/>
      <protection/>
    </xf>
    <xf numFmtId="0" fontId="5" fillId="53" borderId="40" xfId="2094" applyFont="1" applyFill="1" applyBorder="1" applyAlignment="1">
      <alignment vertical="center" wrapText="1"/>
      <protection/>
    </xf>
    <xf numFmtId="49" fontId="7" fillId="53" borderId="41" xfId="2094" applyNumberFormat="1" applyFont="1" applyFill="1" applyBorder="1" applyAlignment="1">
      <alignment horizontal="center" vertical="center"/>
      <protection/>
    </xf>
    <xf numFmtId="165" fontId="5" fillId="65" borderId="42" xfId="0" applyNumberFormat="1" applyFont="1" applyFill="1" applyBorder="1" applyAlignment="1">
      <alignment horizontal="center" vertical="center" wrapText="1"/>
    </xf>
    <xf numFmtId="0" fontId="6" fillId="0" borderId="37" xfId="2095" applyFont="1" applyBorder="1" applyAlignment="1">
      <alignment horizontal="center" vertical="center" wrapText="1"/>
      <protection/>
    </xf>
    <xf numFmtId="0" fontId="6" fillId="65" borderId="43" xfId="2095" applyFont="1" applyFill="1" applyBorder="1" applyAlignment="1">
      <alignment horizontal="center" vertical="center" wrapText="1"/>
      <protection/>
    </xf>
    <xf numFmtId="0" fontId="6" fillId="65" borderId="44" xfId="2095" applyFont="1" applyFill="1" applyBorder="1" applyAlignment="1">
      <alignment horizontal="center" vertical="center" wrapText="1"/>
      <protection/>
    </xf>
    <xf numFmtId="0" fontId="12" fillId="0" borderId="37" xfId="2095" applyFont="1" applyFill="1" applyBorder="1" applyAlignment="1">
      <alignment horizontal="center" vertical="center" wrapText="1"/>
      <protection/>
    </xf>
    <xf numFmtId="2" fontId="25" fillId="0" borderId="35" xfId="2094" applyNumberFormat="1" applyFont="1" applyFill="1" applyBorder="1" applyAlignment="1" applyProtection="1">
      <alignment horizontal="center" vertical="center" wrapText="1"/>
      <protection locked="0"/>
    </xf>
    <xf numFmtId="169" fontId="5" fillId="0" borderId="40" xfId="2095" applyNumberFormat="1" applyFont="1" applyFill="1" applyBorder="1" applyAlignment="1">
      <alignment horizontal="center" vertical="center"/>
      <protection/>
    </xf>
    <xf numFmtId="0" fontId="173" fillId="0" borderId="0" xfId="2067">
      <alignment/>
      <protection/>
    </xf>
    <xf numFmtId="0" fontId="180" fillId="0" borderId="0" xfId="2067" applyFont="1" applyAlignment="1">
      <alignment vertical="center"/>
      <protection/>
    </xf>
    <xf numFmtId="0" fontId="6" fillId="65" borderId="45" xfId="2095" applyFont="1" applyFill="1" applyBorder="1" applyAlignment="1">
      <alignment horizontal="center" vertical="center" wrapText="1"/>
      <protection/>
    </xf>
    <xf numFmtId="0" fontId="5" fillId="0" borderId="41" xfId="2095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5" fillId="0" borderId="0" xfId="2095" applyFont="1" applyBorder="1" applyAlignment="1">
      <alignment vertical="center"/>
      <protection/>
    </xf>
    <xf numFmtId="0" fontId="6" fillId="0" borderId="37" xfId="2095" applyNumberFormat="1" applyFont="1" applyBorder="1" applyAlignment="1">
      <alignment horizontal="center" vertical="center" wrapText="1"/>
      <protection/>
    </xf>
    <xf numFmtId="0" fontId="6" fillId="0" borderId="0" xfId="2095" applyFont="1" applyAlignment="1">
      <alignment horizontal="center" vertical="center"/>
      <protection/>
    </xf>
    <xf numFmtId="0" fontId="6" fillId="0" borderId="40" xfId="2095" applyFont="1" applyBorder="1" applyAlignment="1">
      <alignment vertical="center" wrapText="1"/>
      <protection/>
    </xf>
    <xf numFmtId="0" fontId="5" fillId="0" borderId="40" xfId="2095" applyFont="1" applyBorder="1" applyAlignment="1">
      <alignment horizontal="center" vertical="center"/>
      <protection/>
    </xf>
    <xf numFmtId="169" fontId="5" fillId="65" borderId="42" xfId="2095" applyNumberFormat="1" applyFont="1" applyFill="1" applyBorder="1" applyAlignment="1">
      <alignment horizontal="center" vertical="center"/>
      <protection/>
    </xf>
    <xf numFmtId="4" fontId="5" fillId="66" borderId="36" xfId="2095" applyNumberFormat="1" applyFont="1" applyFill="1" applyBorder="1" applyAlignment="1">
      <alignment horizontal="center" vertical="center"/>
      <protection/>
    </xf>
    <xf numFmtId="4" fontId="5" fillId="65" borderId="42" xfId="2095" applyNumberFormat="1" applyFont="1" applyFill="1" applyBorder="1" applyAlignment="1">
      <alignment horizontal="center" vertical="center"/>
      <protection/>
    </xf>
    <xf numFmtId="4" fontId="5" fillId="66" borderId="46" xfId="2095" applyNumberFormat="1" applyFont="1" applyFill="1" applyBorder="1" applyAlignment="1">
      <alignment horizontal="center" vertical="center"/>
      <protection/>
    </xf>
    <xf numFmtId="0" fontId="5" fillId="0" borderId="47" xfId="2095" applyNumberFormat="1" applyFont="1" applyBorder="1" applyAlignment="1">
      <alignment horizontal="center" vertical="center"/>
      <protection/>
    </xf>
    <xf numFmtId="0" fontId="5" fillId="0" borderId="47" xfId="2095" applyFont="1" applyBorder="1" applyAlignment="1">
      <alignment vertical="center" wrapText="1"/>
      <protection/>
    </xf>
    <xf numFmtId="0" fontId="5" fillId="0" borderId="47" xfId="2095" applyFont="1" applyBorder="1" applyAlignment="1">
      <alignment horizontal="center" vertical="center"/>
      <protection/>
    </xf>
    <xf numFmtId="169" fontId="5" fillId="65" borderId="35" xfId="2095" applyNumberFormat="1" applyFont="1" applyFill="1" applyBorder="1" applyAlignment="1">
      <alignment horizontal="center" vertical="center"/>
      <protection/>
    </xf>
    <xf numFmtId="4" fontId="5" fillId="66" borderId="35" xfId="2095" applyNumberFormat="1" applyFont="1" applyFill="1" applyBorder="1" applyAlignment="1">
      <alignment horizontal="center" vertical="center"/>
      <protection/>
    </xf>
    <xf numFmtId="4" fontId="5" fillId="65" borderId="35" xfId="2095" applyNumberFormat="1" applyFont="1" applyFill="1" applyBorder="1" applyAlignment="1">
      <alignment horizontal="center" vertical="center"/>
      <protection/>
    </xf>
    <xf numFmtId="4" fontId="5" fillId="66" borderId="6" xfId="2095" applyNumberFormat="1" applyFont="1" applyFill="1" applyBorder="1" applyAlignment="1">
      <alignment horizontal="center" vertical="center"/>
      <protection/>
    </xf>
    <xf numFmtId="169" fontId="5" fillId="65" borderId="6" xfId="2095" applyNumberFormat="1" applyFont="1" applyFill="1" applyBorder="1" applyAlignment="1">
      <alignment horizontal="center" vertical="center"/>
      <protection/>
    </xf>
    <xf numFmtId="169" fontId="5" fillId="0" borderId="47" xfId="2095" applyNumberFormat="1" applyFont="1" applyFill="1" applyBorder="1" applyAlignment="1">
      <alignment horizontal="center" vertical="center"/>
      <protection/>
    </xf>
    <xf numFmtId="169" fontId="5" fillId="66" borderId="35" xfId="2095" applyNumberFormat="1" applyFont="1" applyFill="1" applyBorder="1" applyAlignment="1">
      <alignment horizontal="center" vertical="center"/>
      <protection/>
    </xf>
    <xf numFmtId="169" fontId="5" fillId="66" borderId="6" xfId="2095" applyNumberFormat="1" applyFont="1" applyFill="1" applyBorder="1" applyAlignment="1">
      <alignment horizontal="center" vertical="center"/>
      <protection/>
    </xf>
    <xf numFmtId="0" fontId="6" fillId="0" borderId="47" xfId="2095" applyFont="1" applyBorder="1" applyAlignment="1">
      <alignment vertical="center" wrapText="1"/>
      <protection/>
    </xf>
    <xf numFmtId="0" fontId="6" fillId="0" borderId="47" xfId="2095" applyNumberFormat="1" applyFont="1" applyBorder="1" applyAlignment="1">
      <alignment horizontal="center" vertical="center"/>
      <protection/>
    </xf>
    <xf numFmtId="0" fontId="9" fillId="0" borderId="47" xfId="2095" applyFont="1" applyBorder="1" applyAlignment="1">
      <alignment vertical="center" wrapText="1"/>
      <protection/>
    </xf>
    <xf numFmtId="0" fontId="6" fillId="0" borderId="47" xfId="2095" applyFont="1" applyBorder="1" applyAlignment="1">
      <alignment horizontal="center" vertical="center"/>
      <protection/>
    </xf>
    <xf numFmtId="169" fontId="9" fillId="65" borderId="35" xfId="2095" applyNumberFormat="1" applyFont="1" applyFill="1" applyBorder="1" applyAlignment="1">
      <alignment horizontal="center" vertical="center"/>
      <protection/>
    </xf>
    <xf numFmtId="169" fontId="9" fillId="65" borderId="6" xfId="2095" applyNumberFormat="1" applyFont="1" applyFill="1" applyBorder="1" applyAlignment="1">
      <alignment horizontal="center" vertical="center"/>
      <protection/>
    </xf>
    <xf numFmtId="165" fontId="6" fillId="0" borderId="47" xfId="2095" applyNumberFormat="1" applyFont="1" applyFill="1" applyBorder="1" applyAlignment="1">
      <alignment horizontal="center" vertical="center"/>
      <protection/>
    </xf>
    <xf numFmtId="0" fontId="6" fillId="0" borderId="0" xfId="2095" applyFont="1" applyAlignment="1">
      <alignment vertical="center"/>
      <protection/>
    </xf>
    <xf numFmtId="49" fontId="5" fillId="0" borderId="47" xfId="2095" applyNumberFormat="1" applyFont="1" applyBorder="1" applyAlignment="1">
      <alignment vertical="center" wrapText="1"/>
      <protection/>
    </xf>
    <xf numFmtId="49" fontId="9" fillId="0" borderId="47" xfId="2095" applyNumberFormat="1" applyFont="1" applyBorder="1" applyAlignment="1">
      <alignment vertical="center" wrapText="1"/>
      <protection/>
    </xf>
    <xf numFmtId="165" fontId="9" fillId="0" borderId="47" xfId="2095" applyNumberFormat="1" applyFont="1" applyFill="1" applyBorder="1" applyAlignment="1">
      <alignment horizontal="center" vertical="center"/>
      <protection/>
    </xf>
    <xf numFmtId="169" fontId="9" fillId="0" borderId="47" xfId="2095" applyNumberFormat="1" applyFont="1" applyFill="1" applyBorder="1" applyAlignment="1">
      <alignment horizontal="center" vertical="center"/>
      <protection/>
    </xf>
    <xf numFmtId="0" fontId="5" fillId="0" borderId="47" xfId="2095" applyFont="1" applyFill="1" applyBorder="1" applyAlignment="1">
      <alignment vertical="center" wrapText="1"/>
      <protection/>
    </xf>
    <xf numFmtId="0" fontId="5" fillId="0" borderId="47" xfId="2095" applyFont="1" applyFill="1" applyBorder="1" applyAlignment="1">
      <alignment horizontal="center" vertical="center"/>
      <protection/>
    </xf>
    <xf numFmtId="169" fontId="5" fillId="0" borderId="35" xfId="2095" applyNumberFormat="1" applyFont="1" applyFill="1" applyBorder="1" applyAlignment="1">
      <alignment horizontal="center" vertical="center"/>
      <protection/>
    </xf>
    <xf numFmtId="169" fontId="5" fillId="0" borderId="6" xfId="2095" applyNumberFormat="1" applyFont="1" applyFill="1" applyBorder="1" applyAlignment="1">
      <alignment horizontal="center" vertical="center"/>
      <protection/>
    </xf>
    <xf numFmtId="0" fontId="5" fillId="53" borderId="47" xfId="2094" applyFont="1" applyFill="1" applyBorder="1" applyAlignment="1">
      <alignment horizontal="center" vertical="center" wrapText="1"/>
      <protection/>
    </xf>
    <xf numFmtId="169" fontId="6" fillId="65" borderId="35" xfId="2095" applyNumberFormat="1" applyFont="1" applyFill="1" applyBorder="1" applyAlignment="1">
      <alignment horizontal="center" vertical="center"/>
      <protection/>
    </xf>
    <xf numFmtId="169" fontId="6" fillId="65" borderId="6" xfId="2095" applyNumberFormat="1" applyFont="1" applyFill="1" applyBorder="1" applyAlignment="1">
      <alignment horizontal="center" vertical="center"/>
      <protection/>
    </xf>
    <xf numFmtId="165" fontId="5" fillId="0" borderId="47" xfId="0" applyNumberFormat="1" applyFont="1" applyFill="1" applyBorder="1" applyAlignment="1">
      <alignment horizontal="center" vertical="center" wrapText="1"/>
    </xf>
    <xf numFmtId="0" fontId="5" fillId="53" borderId="48" xfId="2094" applyFont="1" applyFill="1" applyBorder="1" applyAlignment="1">
      <alignment horizontal="center" vertical="center" wrapText="1"/>
      <protection/>
    </xf>
    <xf numFmtId="4" fontId="9" fillId="65" borderId="49" xfId="2095" applyNumberFormat="1" applyFont="1" applyFill="1" applyBorder="1" applyAlignment="1">
      <alignment horizontal="center" vertical="center"/>
      <protection/>
    </xf>
    <xf numFmtId="165" fontId="5" fillId="0" borderId="39" xfId="0" applyNumberFormat="1" applyFont="1" applyFill="1" applyBorder="1" applyAlignment="1">
      <alignment horizontal="center" vertical="center" wrapText="1"/>
    </xf>
    <xf numFmtId="49" fontId="5" fillId="53" borderId="50" xfId="2094" applyNumberFormat="1" applyFont="1" applyFill="1" applyBorder="1" applyAlignment="1">
      <alignment horizontal="center" vertical="center" wrapText="1"/>
      <protection/>
    </xf>
    <xf numFmtId="0" fontId="5" fillId="53" borderId="51" xfId="2094" applyFont="1" applyFill="1" applyBorder="1" applyAlignment="1">
      <alignment horizontal="center" vertical="center" wrapText="1"/>
      <protection/>
    </xf>
    <xf numFmtId="4" fontId="5" fillId="65" borderId="36" xfId="2095" applyNumberFormat="1" applyFont="1" applyFill="1" applyBorder="1" applyAlignment="1">
      <alignment horizontal="center" vertical="center"/>
      <protection/>
    </xf>
    <xf numFmtId="165" fontId="5" fillId="0" borderId="40" xfId="0" applyNumberFormat="1" applyFont="1" applyFill="1" applyBorder="1" applyAlignment="1">
      <alignment horizontal="center" vertical="center" wrapText="1"/>
    </xf>
    <xf numFmtId="49" fontId="13" fillId="53" borderId="38" xfId="2094" applyNumberFormat="1" applyFont="1" applyFill="1" applyBorder="1" applyAlignment="1">
      <alignment horizontal="center" vertical="center" wrapText="1"/>
      <protection/>
    </xf>
    <xf numFmtId="0" fontId="13" fillId="53" borderId="47" xfId="2094" applyFont="1" applyFill="1" applyBorder="1" applyAlignment="1">
      <alignment horizontal="center" vertical="center" wrapText="1"/>
      <protection/>
    </xf>
    <xf numFmtId="4" fontId="13" fillId="65" borderId="42" xfId="2095" applyNumberFormat="1" applyFont="1" applyFill="1" applyBorder="1" applyAlignment="1">
      <alignment horizontal="center" vertical="center"/>
      <protection/>
    </xf>
    <xf numFmtId="165" fontId="13" fillId="0" borderId="47" xfId="0" applyNumberFormat="1" applyFont="1" applyFill="1" applyBorder="1" applyAlignment="1">
      <alignment horizontal="center" vertical="center" wrapText="1"/>
    </xf>
    <xf numFmtId="0" fontId="13" fillId="0" borderId="0" xfId="2095" applyFont="1" applyAlignment="1">
      <alignment vertical="center"/>
      <protection/>
    </xf>
    <xf numFmtId="49" fontId="5" fillId="53" borderId="52" xfId="2094" applyNumberFormat="1" applyFont="1" applyFill="1" applyBorder="1" applyAlignment="1">
      <alignment horizontal="center" vertical="center" wrapText="1"/>
      <protection/>
    </xf>
    <xf numFmtId="0" fontId="5" fillId="53" borderId="53" xfId="2094" applyFont="1" applyFill="1" applyBorder="1" applyAlignment="1">
      <alignment horizontal="center" vertical="center" wrapText="1"/>
      <protection/>
    </xf>
    <xf numFmtId="4" fontId="5" fillId="65" borderId="54" xfId="2095" applyNumberFormat="1" applyFont="1" applyFill="1" applyBorder="1" applyAlignment="1">
      <alignment horizontal="center" vertical="center"/>
      <protection/>
    </xf>
    <xf numFmtId="165" fontId="5" fillId="0" borderId="53" xfId="0" applyNumberFormat="1" applyFont="1" applyFill="1" applyBorder="1" applyAlignment="1">
      <alignment horizontal="center" vertical="center" wrapText="1"/>
    </xf>
    <xf numFmtId="49" fontId="5" fillId="53" borderId="38" xfId="2094" applyNumberFormat="1" applyFont="1" applyFill="1" applyBorder="1" applyAlignment="1">
      <alignment horizontal="center" vertical="center" wrapText="1"/>
      <protection/>
    </xf>
    <xf numFmtId="0" fontId="9" fillId="0" borderId="38" xfId="2095" applyFont="1" applyBorder="1" applyAlignment="1">
      <alignment horizontal="left" vertical="center" wrapText="1"/>
      <protection/>
    </xf>
    <xf numFmtId="0" fontId="13" fillId="53" borderId="40" xfId="2094" applyFont="1" applyFill="1" applyBorder="1" applyAlignment="1">
      <alignment horizontal="center" vertical="center" wrapText="1"/>
      <protection/>
    </xf>
    <xf numFmtId="0" fontId="5" fillId="0" borderId="47" xfId="2095" applyFont="1" applyBorder="1" applyAlignment="1">
      <alignment horizontal="left" vertical="center" wrapText="1"/>
      <protection/>
    </xf>
    <xf numFmtId="0" fontId="5" fillId="53" borderId="47" xfId="2094" applyFont="1" applyFill="1" applyBorder="1" applyAlignment="1">
      <alignment horizontal="center" vertical="center" wrapText="1"/>
      <protection/>
    </xf>
    <xf numFmtId="4" fontId="5" fillId="65" borderId="6" xfId="2095" applyNumberFormat="1" applyFont="1" applyFill="1" applyBorder="1" applyAlignment="1">
      <alignment horizontal="center" vertical="center"/>
      <protection/>
    </xf>
    <xf numFmtId="0" fontId="5" fillId="0" borderId="38" xfId="2095" applyFont="1" applyBorder="1" applyAlignment="1">
      <alignment horizontal="left" vertical="center" wrapText="1"/>
      <protection/>
    </xf>
    <xf numFmtId="0" fontId="9" fillId="0" borderId="47" xfId="2095" applyFont="1" applyBorder="1" applyAlignment="1">
      <alignment horizontal="left" vertical="center" wrapText="1"/>
      <protection/>
    </xf>
    <xf numFmtId="0" fontId="5" fillId="0" borderId="41" xfId="2094" applyFont="1" applyBorder="1" applyAlignment="1">
      <alignment vertical="center" wrapText="1"/>
      <protection/>
    </xf>
    <xf numFmtId="0" fontId="5" fillId="0" borderId="38" xfId="2094" applyFont="1" applyBorder="1" applyAlignment="1">
      <alignment vertical="center" wrapText="1"/>
      <protection/>
    </xf>
    <xf numFmtId="0" fontId="5" fillId="0" borderId="40" xfId="2094" applyFont="1" applyBorder="1" applyAlignment="1">
      <alignment vertical="center" wrapText="1"/>
      <protection/>
    </xf>
    <xf numFmtId="165" fontId="5" fillId="0" borderId="40" xfId="0" applyNumberFormat="1" applyFont="1" applyFill="1" applyBorder="1" applyAlignment="1">
      <alignment horizontal="left" vertical="center" wrapText="1"/>
    </xf>
    <xf numFmtId="4" fontId="9" fillId="66" borderId="35" xfId="2095" applyNumberFormat="1" applyFont="1" applyFill="1" applyBorder="1" applyAlignment="1">
      <alignment horizontal="center" vertical="center"/>
      <protection/>
    </xf>
    <xf numFmtId="2" fontId="5" fillId="0" borderId="40" xfId="0" applyNumberFormat="1" applyFont="1" applyFill="1" applyBorder="1" applyAlignment="1">
      <alignment horizontal="right" vertical="center" wrapText="1"/>
    </xf>
    <xf numFmtId="4" fontId="9" fillId="65" borderId="54" xfId="2095" applyNumberFormat="1" applyFont="1" applyFill="1" applyBorder="1" applyAlignment="1">
      <alignment horizontal="center" vertical="center"/>
      <protection/>
    </xf>
    <xf numFmtId="169" fontId="9" fillId="65" borderId="54" xfId="2095" applyNumberFormat="1" applyFont="1" applyFill="1" applyBorder="1" applyAlignment="1">
      <alignment horizontal="center" vertical="center"/>
      <protection/>
    </xf>
    <xf numFmtId="0" fontId="9" fillId="53" borderId="40" xfId="2094" applyFont="1" applyFill="1" applyBorder="1" applyAlignment="1">
      <alignment vertical="center" wrapText="1"/>
      <protection/>
    </xf>
    <xf numFmtId="0" fontId="13" fillId="53" borderId="40" xfId="2094" applyFont="1" applyFill="1" applyBorder="1" applyAlignment="1">
      <alignment vertical="center" wrapText="1"/>
      <protection/>
    </xf>
    <xf numFmtId="165" fontId="13" fillId="0" borderId="47" xfId="0" applyNumberFormat="1" applyFont="1" applyFill="1" applyBorder="1" applyAlignment="1">
      <alignment horizontal="center" vertical="center" wrapText="1"/>
    </xf>
    <xf numFmtId="165" fontId="5" fillId="0" borderId="47" xfId="0" applyNumberFormat="1" applyFont="1" applyFill="1" applyBorder="1" applyAlignment="1">
      <alignment horizontal="left" vertical="center" wrapText="1"/>
    </xf>
    <xf numFmtId="0" fontId="5" fillId="0" borderId="47" xfId="2095" applyFont="1" applyBorder="1" applyAlignment="1">
      <alignment horizontal="center" vertical="center" wrapText="1"/>
      <protection/>
    </xf>
    <xf numFmtId="165" fontId="5" fillId="0" borderId="47" xfId="0" applyNumberFormat="1" applyFont="1" applyFill="1" applyBorder="1" applyAlignment="1">
      <alignment horizontal="right" vertical="center" wrapText="1"/>
    </xf>
    <xf numFmtId="2" fontId="5" fillId="0" borderId="0" xfId="2095" applyNumberFormat="1" applyFont="1" applyAlignment="1">
      <alignment vertical="center"/>
      <protection/>
    </xf>
    <xf numFmtId="0" fontId="10" fillId="0" borderId="47" xfId="2094" applyFont="1" applyBorder="1" applyAlignment="1" applyProtection="1">
      <alignment horizontal="center" vertical="center" wrapText="1"/>
      <protection/>
    </xf>
    <xf numFmtId="0" fontId="5" fillId="0" borderId="53" xfId="2095" applyFont="1" applyBorder="1" applyAlignment="1">
      <alignment horizontal="center" vertical="center"/>
      <protection/>
    </xf>
    <xf numFmtId="0" fontId="10" fillId="0" borderId="38" xfId="2094" applyFont="1" applyBorder="1" applyAlignment="1" applyProtection="1">
      <alignment vertical="center" wrapText="1"/>
      <protection/>
    </xf>
    <xf numFmtId="0" fontId="5" fillId="0" borderId="40" xfId="2095" applyFont="1" applyBorder="1" applyAlignment="1">
      <alignment horizontal="center" vertical="center" wrapText="1"/>
      <protection/>
    </xf>
    <xf numFmtId="1" fontId="5" fillId="0" borderId="40" xfId="0" applyNumberFormat="1" applyFont="1" applyFill="1" applyBorder="1" applyAlignment="1">
      <alignment horizontal="left" vertical="center" wrapText="1"/>
    </xf>
    <xf numFmtId="0" fontId="10" fillId="0" borderId="40" xfId="2094" applyFont="1" applyBorder="1" applyAlignment="1" applyProtection="1">
      <alignment vertical="center" wrapText="1"/>
      <protection/>
    </xf>
    <xf numFmtId="0" fontId="10" fillId="0" borderId="41" xfId="2094" applyFont="1" applyBorder="1" applyAlignment="1" applyProtection="1">
      <alignment vertical="center" wrapText="1"/>
      <protection/>
    </xf>
    <xf numFmtId="1" fontId="5" fillId="0" borderId="47" xfId="0" applyNumberFormat="1" applyFont="1" applyFill="1" applyBorder="1" applyAlignment="1">
      <alignment horizontal="left" vertical="center" wrapText="1"/>
    </xf>
    <xf numFmtId="0" fontId="13" fillId="53" borderId="47" xfId="2094" applyFont="1" applyFill="1" applyBorder="1" applyAlignment="1">
      <alignment horizontal="center" vertical="center" wrapText="1"/>
      <protection/>
    </xf>
    <xf numFmtId="4" fontId="5" fillId="66" borderId="54" xfId="2095" applyNumberFormat="1" applyFont="1" applyFill="1" applyBorder="1" applyAlignment="1">
      <alignment horizontal="center" vertical="center"/>
      <protection/>
    </xf>
    <xf numFmtId="2" fontId="5" fillId="66" borderId="46" xfId="2095" applyNumberFormat="1" applyFont="1" applyFill="1" applyBorder="1" applyAlignment="1">
      <alignment horizontal="center" vertical="center"/>
      <protection/>
    </xf>
    <xf numFmtId="0" fontId="13" fillId="4" borderId="38" xfId="2095" applyFont="1" applyFill="1" applyBorder="1" applyAlignment="1">
      <alignment vertical="center" wrapText="1"/>
      <protection/>
    </xf>
    <xf numFmtId="0" fontId="13" fillId="4" borderId="40" xfId="2095" applyFont="1" applyFill="1" applyBorder="1" applyAlignment="1">
      <alignment horizontal="center" vertical="center"/>
      <protection/>
    </xf>
    <xf numFmtId="165" fontId="5" fillId="66" borderId="42" xfId="2095" applyNumberFormat="1" applyFont="1" applyFill="1" applyBorder="1" applyAlignment="1">
      <alignment horizontal="center" vertical="center"/>
      <protection/>
    </xf>
    <xf numFmtId="0" fontId="13" fillId="4" borderId="41" xfId="2095" applyFont="1" applyFill="1" applyBorder="1" applyAlignment="1">
      <alignment vertical="center" wrapText="1"/>
      <protection/>
    </xf>
    <xf numFmtId="0" fontId="13" fillId="4" borderId="47" xfId="2095" applyFont="1" applyFill="1" applyBorder="1" applyAlignment="1">
      <alignment horizontal="center" vertical="center"/>
      <protection/>
    </xf>
    <xf numFmtId="0" fontId="13" fillId="4" borderId="47" xfId="2095" applyFont="1" applyFill="1" applyBorder="1" applyAlignment="1">
      <alignment vertical="center" wrapText="1"/>
      <protection/>
    </xf>
    <xf numFmtId="165" fontId="5" fillId="66" borderId="35" xfId="2095" applyNumberFormat="1" applyFont="1" applyFill="1" applyBorder="1" applyAlignment="1">
      <alignment horizontal="center" vertical="center"/>
      <protection/>
    </xf>
    <xf numFmtId="0" fontId="5" fillId="0" borderId="41" xfId="2095" applyFont="1" applyBorder="1" applyAlignment="1">
      <alignment vertical="center" wrapText="1"/>
      <protection/>
    </xf>
    <xf numFmtId="165" fontId="6" fillId="65" borderId="35" xfId="2095" applyNumberFormat="1" applyFont="1" applyFill="1" applyBorder="1" applyAlignment="1">
      <alignment horizontal="center" vertical="center"/>
      <protection/>
    </xf>
    <xf numFmtId="165" fontId="6" fillId="65" borderId="6" xfId="2095" applyNumberFormat="1" applyFont="1" applyFill="1" applyBorder="1" applyAlignment="1">
      <alignment horizontal="center" vertical="center"/>
      <protection/>
    </xf>
    <xf numFmtId="165" fontId="5" fillId="66" borderId="46" xfId="2095" applyNumberFormat="1" applyFont="1" applyFill="1" applyBorder="1" applyAlignment="1">
      <alignment horizontal="center" vertical="center"/>
      <protection/>
    </xf>
    <xf numFmtId="164" fontId="5" fillId="0" borderId="0" xfId="2095" applyNumberFormat="1" applyFont="1" applyAlignment="1">
      <alignment vertical="center"/>
      <protection/>
    </xf>
    <xf numFmtId="0" fontId="5" fillId="0" borderId="47" xfId="1717" applyNumberFormat="1" applyFont="1" applyBorder="1" applyAlignment="1">
      <alignment horizontal="center" vertical="center"/>
    </xf>
    <xf numFmtId="0" fontId="6" fillId="0" borderId="47" xfId="1717" applyNumberFormat="1" applyFont="1" applyBorder="1" applyAlignment="1">
      <alignment horizontal="center" vertical="center"/>
    </xf>
    <xf numFmtId="0" fontId="6" fillId="3" borderId="47" xfId="2095" applyFont="1" applyFill="1" applyBorder="1" applyAlignment="1">
      <alignment vertical="center" wrapText="1"/>
      <protection/>
    </xf>
    <xf numFmtId="0" fontId="6" fillId="3" borderId="47" xfId="2095" applyFont="1" applyFill="1" applyBorder="1" applyAlignment="1">
      <alignment horizontal="center" vertical="center"/>
      <protection/>
    </xf>
    <xf numFmtId="169" fontId="6" fillId="0" borderId="47" xfId="2095" applyNumberFormat="1" applyFont="1" applyFill="1" applyBorder="1" applyAlignment="1">
      <alignment horizontal="center" vertical="center"/>
      <protection/>
    </xf>
    <xf numFmtId="0" fontId="7" fillId="53" borderId="47" xfId="2094" applyFont="1" applyFill="1" applyBorder="1" applyAlignment="1">
      <alignment vertical="center" wrapText="1"/>
      <protection/>
    </xf>
    <xf numFmtId="0" fontId="7" fillId="53" borderId="47" xfId="2094" applyFont="1" applyFill="1" applyBorder="1" applyAlignment="1">
      <alignment horizontal="center" vertical="center" wrapText="1"/>
      <protection/>
    </xf>
    <xf numFmtId="169" fontId="6" fillId="65" borderId="55" xfId="2095" applyNumberFormat="1" applyFont="1" applyFill="1" applyBorder="1" applyAlignment="1">
      <alignment horizontal="center" vertical="center"/>
      <protection/>
    </xf>
    <xf numFmtId="169" fontId="6" fillId="0" borderId="41" xfId="2095" applyNumberFormat="1" applyFont="1" applyFill="1" applyBorder="1" applyAlignment="1">
      <alignment horizontal="center" vertical="center"/>
      <protection/>
    </xf>
    <xf numFmtId="168" fontId="5" fillId="0" borderId="41" xfId="2095" applyNumberFormat="1" applyFont="1" applyBorder="1" applyAlignment="1">
      <alignment horizontal="center" vertical="center"/>
      <protection/>
    </xf>
    <xf numFmtId="49" fontId="5" fillId="0" borderId="41" xfId="2095" applyNumberFormat="1" applyFont="1" applyBorder="1" applyAlignment="1">
      <alignment vertical="center" wrapText="1"/>
      <protection/>
    </xf>
    <xf numFmtId="165" fontId="5" fillId="66" borderId="55" xfId="2095" applyNumberFormat="1" applyFont="1" applyFill="1" applyBorder="1" applyAlignment="1">
      <alignment horizontal="center" vertical="center"/>
      <protection/>
    </xf>
    <xf numFmtId="165" fontId="5" fillId="65" borderId="55" xfId="0" applyNumberFormat="1" applyFont="1" applyFill="1" applyBorder="1" applyAlignment="1">
      <alignment horizontal="center" vertical="center" wrapText="1"/>
    </xf>
    <xf numFmtId="165" fontId="5" fillId="66" borderId="56" xfId="2095" applyNumberFormat="1" applyFont="1" applyFill="1" applyBorder="1" applyAlignment="1">
      <alignment horizontal="center" vertical="center"/>
      <protection/>
    </xf>
    <xf numFmtId="169" fontId="5" fillId="0" borderId="41" xfId="2095" applyNumberFormat="1" applyFont="1" applyFill="1" applyBorder="1" applyAlignment="1">
      <alignment horizontal="center" vertical="center"/>
      <protection/>
    </xf>
    <xf numFmtId="0" fontId="6" fillId="0" borderId="37" xfId="2095" applyNumberFormat="1" applyFont="1" applyBorder="1" applyAlignment="1">
      <alignment horizontal="center" vertical="center"/>
      <protection/>
    </xf>
    <xf numFmtId="169" fontId="6" fillId="65" borderId="43" xfId="2095" applyNumberFormat="1" applyFont="1" applyFill="1" applyBorder="1" applyAlignment="1">
      <alignment horizontal="center" vertical="center"/>
      <protection/>
    </xf>
    <xf numFmtId="169" fontId="6" fillId="65" borderId="44" xfId="2095" applyNumberFormat="1" applyFont="1" applyFill="1" applyBorder="1" applyAlignment="1">
      <alignment horizontal="center" vertical="center"/>
      <protection/>
    </xf>
    <xf numFmtId="169" fontId="5" fillId="0" borderId="37" xfId="2095" applyNumberFormat="1" applyFont="1" applyFill="1" applyBorder="1" applyAlignment="1">
      <alignment horizontal="center" vertical="center"/>
      <protection/>
    </xf>
    <xf numFmtId="0" fontId="6" fillId="0" borderId="38" xfId="2095" applyNumberFormat="1" applyFont="1" applyBorder="1" applyAlignment="1">
      <alignment horizontal="center" vertical="center"/>
      <protection/>
    </xf>
    <xf numFmtId="169" fontId="6" fillId="65" borderId="36" xfId="2095" applyNumberFormat="1" applyFont="1" applyFill="1" applyBorder="1" applyAlignment="1">
      <alignment horizontal="center" vertical="center"/>
      <protection/>
    </xf>
    <xf numFmtId="169" fontId="6" fillId="66" borderId="57" xfId="2095" applyNumberFormat="1" applyFont="1" applyFill="1" applyBorder="1" applyAlignment="1">
      <alignment horizontal="center" vertical="center"/>
      <protection/>
    </xf>
    <xf numFmtId="169" fontId="5" fillId="0" borderId="38" xfId="2095" applyNumberFormat="1" applyFont="1" applyFill="1" applyBorder="1" applyAlignment="1">
      <alignment horizontal="center" vertical="center"/>
      <protection/>
    </xf>
    <xf numFmtId="0" fontId="6" fillId="0" borderId="39" xfId="2095" applyNumberFormat="1" applyFont="1" applyBorder="1" applyAlignment="1">
      <alignment horizontal="center" vertical="center"/>
      <protection/>
    </xf>
    <xf numFmtId="169" fontId="6" fillId="65" borderId="49" xfId="2095" applyNumberFormat="1" applyFont="1" applyFill="1" applyBorder="1" applyAlignment="1">
      <alignment horizontal="center" vertical="center"/>
      <protection/>
    </xf>
    <xf numFmtId="169" fontId="6" fillId="65" borderId="58" xfId="2095" applyNumberFormat="1" applyFont="1" applyFill="1" applyBorder="1" applyAlignment="1">
      <alignment horizontal="center" vertical="center"/>
      <protection/>
    </xf>
    <xf numFmtId="169" fontId="5" fillId="0" borderId="39" xfId="2095" applyNumberFormat="1" applyFont="1" applyFill="1" applyBorder="1" applyAlignment="1">
      <alignment horizontal="center" vertical="center"/>
      <protection/>
    </xf>
    <xf numFmtId="0" fontId="10" fillId="0" borderId="40" xfId="2095" applyFont="1" applyBorder="1" applyAlignment="1">
      <alignment vertical="center" wrapText="1"/>
      <protection/>
    </xf>
    <xf numFmtId="0" fontId="10" fillId="0" borderId="40" xfId="2095" applyFont="1" applyBorder="1" applyAlignment="1">
      <alignment horizontal="center" vertical="center"/>
      <protection/>
    </xf>
    <xf numFmtId="169" fontId="5" fillId="66" borderId="42" xfId="2095" applyNumberFormat="1" applyFont="1" applyFill="1" applyBorder="1" applyAlignment="1">
      <alignment horizontal="center" vertical="center"/>
      <protection/>
    </xf>
    <xf numFmtId="169" fontId="5" fillId="66" borderId="46" xfId="2095" applyNumberFormat="1" applyFont="1" applyFill="1" applyBorder="1" applyAlignment="1">
      <alignment horizontal="center" vertical="center"/>
      <protection/>
    </xf>
    <xf numFmtId="0" fontId="11" fillId="0" borderId="47" xfId="2094" applyFont="1" applyBorder="1" applyAlignment="1" applyProtection="1">
      <alignment vertical="center" wrapText="1"/>
      <protection/>
    </xf>
    <xf numFmtId="0" fontId="11" fillId="0" borderId="47" xfId="2094" applyFont="1" applyBorder="1" applyAlignment="1" applyProtection="1">
      <alignment horizontal="center" vertical="center" wrapText="1"/>
      <protection/>
    </xf>
    <xf numFmtId="0" fontId="10" fillId="0" borderId="47" xfId="2095" applyFont="1" applyBorder="1" applyAlignment="1">
      <alignment vertical="center" wrapText="1"/>
      <protection/>
    </xf>
    <xf numFmtId="0" fontId="10" fillId="0" borderId="47" xfId="2095" applyFont="1" applyBorder="1" applyAlignment="1">
      <alignment horizontal="center" vertical="center"/>
      <protection/>
    </xf>
    <xf numFmtId="0" fontId="10" fillId="0" borderId="47" xfId="2094" applyFont="1" applyBorder="1" applyAlignment="1">
      <alignment vertical="center" wrapText="1"/>
      <protection/>
    </xf>
    <xf numFmtId="0" fontId="5" fillId="0" borderId="0" xfId="2095" applyNumberFormat="1" applyFont="1" applyAlignment="1">
      <alignment horizontal="center" vertical="center"/>
      <protection/>
    </xf>
    <xf numFmtId="0" fontId="5" fillId="0" borderId="0" xfId="2095" applyFont="1" applyAlignment="1">
      <alignment horizontal="center" vertical="center"/>
      <protection/>
    </xf>
    <xf numFmtId="10" fontId="5" fillId="0" borderId="0" xfId="2095" applyNumberFormat="1" applyFont="1" applyAlignment="1">
      <alignment horizontal="center" vertical="center" wrapText="1"/>
      <protection/>
    </xf>
    <xf numFmtId="170" fontId="5" fillId="0" borderId="0" xfId="2095" applyNumberFormat="1" applyFont="1" applyAlignment="1">
      <alignment horizontal="center" vertical="center" wrapText="1"/>
      <protection/>
    </xf>
    <xf numFmtId="0" fontId="5" fillId="0" borderId="0" xfId="2095" applyFont="1" applyFill="1" applyAlignment="1">
      <alignment horizontal="center" vertical="center"/>
      <protection/>
    </xf>
    <xf numFmtId="0" fontId="5" fillId="0" borderId="0" xfId="2095" applyFont="1" applyFill="1" applyAlignment="1">
      <alignment vertical="center"/>
      <protection/>
    </xf>
    <xf numFmtId="0" fontId="5" fillId="0" borderId="0" xfId="2095" applyFont="1" applyFill="1" applyAlignment="1">
      <alignment horizontal="left" vertical="center"/>
      <protection/>
    </xf>
    <xf numFmtId="165" fontId="5" fillId="0" borderId="47" xfId="0" applyNumberFormat="1" applyFont="1" applyFill="1" applyBorder="1" applyAlignment="1">
      <alignment horizontal="center" vertical="center" wrapText="1"/>
    </xf>
    <xf numFmtId="165" fontId="5" fillId="0" borderId="53" xfId="0" applyNumberFormat="1" applyFont="1" applyFill="1" applyBorder="1" applyAlignment="1">
      <alignment horizontal="center" vertical="center" wrapText="1"/>
    </xf>
    <xf numFmtId="10" fontId="5" fillId="0" borderId="0" xfId="2095" applyNumberFormat="1" applyFont="1" applyAlignment="1">
      <alignment vertical="center"/>
      <protection/>
    </xf>
    <xf numFmtId="0" fontId="6" fillId="0" borderId="59" xfId="2095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4" fontId="6" fillId="65" borderId="55" xfId="2095" applyNumberFormat="1" applyFont="1" applyFill="1" applyBorder="1" applyAlignment="1">
      <alignment horizontal="center" vertical="center"/>
      <protection/>
    </xf>
    <xf numFmtId="4" fontId="6" fillId="65" borderId="56" xfId="2095" applyNumberFormat="1" applyFont="1" applyFill="1" applyBorder="1" applyAlignment="1">
      <alignment horizontal="center" vertical="center"/>
      <protection/>
    </xf>
    <xf numFmtId="0" fontId="8" fillId="0" borderId="47" xfId="2095" applyNumberFormat="1" applyFont="1" applyFill="1" applyBorder="1" applyAlignment="1">
      <alignment horizontal="center" vertical="center"/>
      <protection/>
    </xf>
    <xf numFmtId="0" fontId="8" fillId="0" borderId="47" xfId="2095" applyFont="1" applyFill="1" applyBorder="1" applyAlignment="1">
      <alignment vertical="center" wrapText="1"/>
      <protection/>
    </xf>
    <xf numFmtId="0" fontId="8" fillId="0" borderId="47" xfId="2095" applyFont="1" applyFill="1" applyBorder="1" applyAlignment="1">
      <alignment horizontal="center" vertical="center"/>
      <protection/>
    </xf>
    <xf numFmtId="169" fontId="8" fillId="0" borderId="47" xfId="2095" applyNumberFormat="1" applyFont="1" applyFill="1" applyBorder="1" applyAlignment="1">
      <alignment horizontal="center" vertical="center"/>
      <protection/>
    </xf>
    <xf numFmtId="0" fontId="8" fillId="0" borderId="0" xfId="2095" applyFont="1" applyFill="1" applyAlignment="1">
      <alignment vertical="center"/>
      <protection/>
    </xf>
    <xf numFmtId="0" fontId="5" fillId="0" borderId="47" xfId="2095" applyNumberFormat="1" applyFont="1" applyFill="1" applyBorder="1" applyAlignment="1">
      <alignment horizontal="center" vertical="center"/>
      <protection/>
    </xf>
    <xf numFmtId="0" fontId="10" fillId="0" borderId="47" xfId="2095" applyFont="1" applyFill="1" applyBorder="1" applyAlignment="1">
      <alignment vertical="center" wrapText="1"/>
      <protection/>
    </xf>
    <xf numFmtId="0" fontId="10" fillId="0" borderId="47" xfId="2095" applyFont="1" applyFill="1" applyBorder="1" applyAlignment="1">
      <alignment horizontal="center" vertical="center"/>
      <protection/>
    </xf>
    <xf numFmtId="169" fontId="8" fillId="65" borderId="35" xfId="2095" applyNumberFormat="1" applyFont="1" applyFill="1" applyBorder="1" applyAlignment="1">
      <alignment horizontal="center" vertical="center"/>
      <protection/>
    </xf>
    <xf numFmtId="169" fontId="8" fillId="65" borderId="6" xfId="2095" applyNumberFormat="1" applyFont="1" applyFill="1" applyBorder="1" applyAlignment="1">
      <alignment horizontal="center" vertical="center"/>
      <protection/>
    </xf>
    <xf numFmtId="169" fontId="6" fillId="65" borderId="60" xfId="2095" applyNumberFormat="1" applyFont="1" applyFill="1" applyBorder="1" applyAlignment="1">
      <alignment horizontal="center" vertical="center"/>
      <protection/>
    </xf>
    <xf numFmtId="169" fontId="6" fillId="66" borderId="61" xfId="2095" applyNumberFormat="1" applyFont="1" applyFill="1" applyBorder="1" applyAlignment="1">
      <alignment horizontal="center" vertical="center"/>
      <protection/>
    </xf>
    <xf numFmtId="169" fontId="6" fillId="66" borderId="7" xfId="2095" applyNumberFormat="1" applyFont="1" applyFill="1" applyBorder="1" applyAlignment="1">
      <alignment horizontal="center" vertical="center"/>
      <protection/>
    </xf>
    <xf numFmtId="169" fontId="6" fillId="65" borderId="62" xfId="2095" applyNumberFormat="1" applyFont="1" applyFill="1" applyBorder="1" applyAlignment="1">
      <alignment horizontal="center" vertical="center"/>
      <protection/>
    </xf>
    <xf numFmtId="169" fontId="6" fillId="66" borderId="63" xfId="2095" applyNumberFormat="1" applyFont="1" applyFill="1" applyBorder="1" applyAlignment="1">
      <alignment horizontal="center" vertical="center"/>
      <protection/>
    </xf>
    <xf numFmtId="169" fontId="6" fillId="65" borderId="64" xfId="2095" applyNumberFormat="1" applyFont="1" applyFill="1" applyBorder="1" applyAlignment="1">
      <alignment horizontal="center" vertical="center"/>
      <protection/>
    </xf>
    <xf numFmtId="49" fontId="5" fillId="53" borderId="38" xfId="2094" applyNumberFormat="1" applyFont="1" applyFill="1" applyBorder="1" applyAlignment="1">
      <alignment horizontal="center" vertical="center" wrapText="1"/>
      <protection/>
    </xf>
    <xf numFmtId="169" fontId="5" fillId="65" borderId="35" xfId="2095" applyNumberFormat="1" applyFont="1" applyFill="1" applyBorder="1" applyAlignment="1" applyProtection="1">
      <alignment horizontal="center" vertical="center"/>
      <protection locked="0"/>
    </xf>
    <xf numFmtId="4" fontId="5" fillId="66" borderId="6" xfId="2095" applyNumberFormat="1" applyFont="1" applyFill="1" applyBorder="1" applyAlignment="1" applyProtection="1">
      <alignment horizontal="center" vertical="center"/>
      <protection locked="0"/>
    </xf>
    <xf numFmtId="4" fontId="9" fillId="65" borderId="49" xfId="2095" applyNumberFormat="1" applyFont="1" applyFill="1" applyBorder="1" applyAlignment="1" applyProtection="1">
      <alignment horizontal="center" vertical="center"/>
      <protection locked="0"/>
    </xf>
    <xf numFmtId="4" fontId="9" fillId="65" borderId="58" xfId="2095" applyNumberFormat="1" applyFont="1" applyFill="1" applyBorder="1" applyAlignment="1" applyProtection="1">
      <alignment horizontal="center" vertical="center"/>
      <protection locked="0"/>
    </xf>
    <xf numFmtId="4" fontId="5" fillId="65" borderId="36" xfId="2095" applyNumberFormat="1" applyFont="1" applyFill="1" applyBorder="1" applyAlignment="1" applyProtection="1">
      <alignment horizontal="center" vertical="center"/>
      <protection locked="0"/>
    </xf>
    <xf numFmtId="4" fontId="5" fillId="65" borderId="57" xfId="2095" applyNumberFormat="1" applyFont="1" applyFill="1" applyBorder="1" applyAlignment="1" applyProtection="1">
      <alignment horizontal="center" vertical="center"/>
      <protection locked="0"/>
    </xf>
    <xf numFmtId="4" fontId="13" fillId="65" borderId="46" xfId="2095" applyNumberFormat="1" applyFont="1" applyFill="1" applyBorder="1" applyAlignment="1" applyProtection="1">
      <alignment horizontal="center" vertical="center"/>
      <protection locked="0"/>
    </xf>
    <xf numFmtId="4" fontId="5" fillId="65" borderId="54" xfId="2095" applyNumberFormat="1" applyFont="1" applyFill="1" applyBorder="1" applyAlignment="1" applyProtection="1">
      <alignment horizontal="center" vertical="center"/>
      <protection locked="0"/>
    </xf>
    <xf numFmtId="4" fontId="5" fillId="65" borderId="65" xfId="2095" applyNumberFormat="1" applyFont="1" applyFill="1" applyBorder="1" applyAlignment="1" applyProtection="1">
      <alignment horizontal="center" vertical="center"/>
      <protection locked="0"/>
    </xf>
    <xf numFmtId="4" fontId="5" fillId="65" borderId="35" xfId="2095" applyNumberFormat="1" applyFont="1" applyFill="1" applyBorder="1" applyAlignment="1" applyProtection="1">
      <alignment horizontal="center" vertical="center"/>
      <protection locked="0"/>
    </xf>
    <xf numFmtId="4" fontId="5" fillId="66" borderId="35" xfId="2095" applyNumberFormat="1" applyFont="1" applyFill="1" applyBorder="1" applyAlignment="1" applyProtection="1">
      <alignment horizontal="center" vertical="center"/>
      <protection locked="0"/>
    </xf>
    <xf numFmtId="4" fontId="5" fillId="65" borderId="6" xfId="2095" applyNumberFormat="1" applyFont="1" applyFill="1" applyBorder="1" applyAlignment="1" applyProtection="1">
      <alignment horizontal="center" vertical="center"/>
      <protection locked="0"/>
    </xf>
    <xf numFmtId="4" fontId="5" fillId="65" borderId="46" xfId="2095" applyNumberFormat="1" applyFont="1" applyFill="1" applyBorder="1" applyAlignment="1" applyProtection="1">
      <alignment horizontal="center" vertical="center"/>
      <protection locked="0"/>
    </xf>
    <xf numFmtId="4" fontId="9" fillId="65" borderId="54" xfId="2095" applyNumberFormat="1" applyFont="1" applyFill="1" applyBorder="1" applyAlignment="1" applyProtection="1">
      <alignment horizontal="center" vertical="center"/>
      <protection locked="0"/>
    </xf>
    <xf numFmtId="4" fontId="9" fillId="65" borderId="65" xfId="2095" applyNumberFormat="1" applyFont="1" applyFill="1" applyBorder="1" applyAlignment="1" applyProtection="1">
      <alignment horizontal="center" vertical="center"/>
      <protection locked="0"/>
    </xf>
    <xf numFmtId="4" fontId="5" fillId="65" borderId="42" xfId="2095" applyNumberFormat="1" applyFont="1" applyFill="1" applyBorder="1" applyAlignment="1" applyProtection="1">
      <alignment horizontal="center" vertical="center"/>
      <protection locked="0"/>
    </xf>
    <xf numFmtId="4" fontId="5" fillId="66" borderId="46" xfId="2095" applyNumberFormat="1" applyFont="1" applyFill="1" applyBorder="1" applyAlignment="1" applyProtection="1">
      <alignment horizontal="center" vertical="center"/>
      <protection locked="0"/>
    </xf>
    <xf numFmtId="4" fontId="13" fillId="66" borderId="35" xfId="2095" applyNumberFormat="1" applyFont="1" applyFill="1" applyBorder="1" applyAlignment="1" applyProtection="1">
      <alignment horizontal="center" vertical="center"/>
      <protection locked="0"/>
    </xf>
    <xf numFmtId="169" fontId="9" fillId="65" borderId="54" xfId="2095" applyNumberFormat="1" applyFont="1" applyFill="1" applyBorder="1" applyAlignment="1" applyProtection="1">
      <alignment horizontal="center" vertical="center"/>
      <protection locked="0"/>
    </xf>
    <xf numFmtId="169" fontId="9" fillId="65" borderId="65" xfId="2095" applyNumberFormat="1" applyFont="1" applyFill="1" applyBorder="1" applyAlignment="1" applyProtection="1">
      <alignment horizontal="center" vertical="center"/>
      <protection locked="0"/>
    </xf>
    <xf numFmtId="4" fontId="5" fillId="67" borderId="6" xfId="2095" applyNumberFormat="1" applyFont="1" applyFill="1" applyBorder="1" applyAlignment="1" applyProtection="1">
      <alignment horizontal="center" vertical="center"/>
      <protection locked="0"/>
    </xf>
    <xf numFmtId="49" fontId="6" fillId="53" borderId="40" xfId="2094" applyNumberFormat="1" applyFont="1" applyFill="1" applyBorder="1" applyAlignment="1">
      <alignment horizontal="center" vertical="center" wrapText="1"/>
      <protection/>
    </xf>
    <xf numFmtId="0" fontId="6" fillId="53" borderId="40" xfId="2094" applyFont="1" applyFill="1" applyBorder="1" applyAlignment="1">
      <alignment vertical="center" wrapText="1"/>
      <protection/>
    </xf>
    <xf numFmtId="0" fontId="6" fillId="53" borderId="40" xfId="2094" applyFont="1" applyFill="1" applyBorder="1" applyAlignment="1">
      <alignment horizontal="center" vertical="center" wrapText="1"/>
      <protection/>
    </xf>
    <xf numFmtId="165" fontId="6" fillId="65" borderId="42" xfId="2095" applyNumberFormat="1" applyFont="1" applyFill="1" applyBorder="1" applyAlignment="1">
      <alignment horizontal="center" vertical="center"/>
      <protection/>
    </xf>
    <xf numFmtId="165" fontId="6" fillId="65" borderId="42" xfId="0" applyNumberFormat="1" applyFont="1" applyFill="1" applyBorder="1" applyAlignment="1">
      <alignment horizontal="center" vertical="center" wrapText="1"/>
    </xf>
    <xf numFmtId="169" fontId="6" fillId="0" borderId="40" xfId="2095" applyNumberFormat="1" applyFont="1" applyFill="1" applyBorder="1" applyAlignment="1">
      <alignment horizontal="center" vertical="center"/>
      <protection/>
    </xf>
    <xf numFmtId="2" fontId="6" fillId="65" borderId="46" xfId="2095" applyNumberFormat="1" applyFont="1" applyFill="1" applyBorder="1" applyAlignment="1">
      <alignment horizontal="center" vertical="center"/>
      <protection/>
    </xf>
    <xf numFmtId="169" fontId="5" fillId="65" borderId="46" xfId="2095" applyNumberFormat="1" applyFont="1" applyFill="1" applyBorder="1" applyAlignment="1">
      <alignment horizontal="center" vertical="center"/>
      <protection/>
    </xf>
    <xf numFmtId="0" fontId="5" fillId="0" borderId="41" xfId="2095" applyNumberFormat="1" applyFont="1" applyBorder="1" applyAlignment="1">
      <alignment horizontal="center" vertical="center"/>
      <protection/>
    </xf>
    <xf numFmtId="0" fontId="11" fillId="0" borderId="41" xfId="2095" applyFont="1" applyBorder="1" applyAlignment="1">
      <alignment vertical="center" wrapText="1"/>
      <protection/>
    </xf>
    <xf numFmtId="0" fontId="11" fillId="0" borderId="41" xfId="2095" applyFont="1" applyBorder="1" applyAlignment="1">
      <alignment horizontal="center" vertical="center" wrapText="1"/>
      <protection/>
    </xf>
    <xf numFmtId="169" fontId="5" fillId="65" borderId="55" xfId="2095" applyNumberFormat="1" applyFont="1" applyFill="1" applyBorder="1" applyAlignment="1">
      <alignment horizontal="center" vertical="center"/>
      <protection/>
    </xf>
    <xf numFmtId="169" fontId="5" fillId="65" borderId="56" xfId="2095" applyNumberFormat="1" applyFont="1" applyFill="1" applyBorder="1" applyAlignment="1">
      <alignment horizontal="center" vertical="center"/>
      <protection/>
    </xf>
    <xf numFmtId="0" fontId="6" fillId="0" borderId="37" xfId="2095" applyFont="1" applyBorder="1" applyAlignment="1">
      <alignment vertical="center" wrapText="1"/>
      <protection/>
    </xf>
    <xf numFmtId="0" fontId="53" fillId="0" borderId="37" xfId="2095" applyFont="1" applyBorder="1" applyAlignment="1">
      <alignment horizontal="center" vertical="center" wrapText="1"/>
      <protection/>
    </xf>
    <xf numFmtId="2" fontId="6" fillId="65" borderId="43" xfId="2095" applyNumberFormat="1" applyFont="1" applyFill="1" applyBorder="1" applyAlignment="1">
      <alignment horizontal="center" vertical="center"/>
      <protection/>
    </xf>
    <xf numFmtId="2" fontId="6" fillId="65" borderId="44" xfId="2095" applyNumberFormat="1" applyFont="1" applyFill="1" applyBorder="1" applyAlignment="1">
      <alignment horizontal="center" vertical="center"/>
      <protection/>
    </xf>
    <xf numFmtId="169" fontId="6" fillId="0" borderId="37" xfId="2095" applyNumberFormat="1" applyFont="1" applyFill="1" applyBorder="1" applyAlignment="1">
      <alignment horizontal="center" vertical="center"/>
      <protection/>
    </xf>
    <xf numFmtId="165" fontId="5" fillId="0" borderId="47" xfId="0" applyNumberFormat="1" applyFont="1" applyFill="1" applyBorder="1" applyAlignment="1">
      <alignment horizontal="right" vertical="center" wrapText="1"/>
    </xf>
    <xf numFmtId="0" fontId="181" fillId="0" borderId="0" xfId="2067" applyFont="1">
      <alignment/>
      <protection/>
    </xf>
    <xf numFmtId="49" fontId="8" fillId="66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4" fontId="9" fillId="65" borderId="6" xfId="2095" applyNumberFormat="1" applyFont="1" applyFill="1" applyBorder="1" applyAlignment="1" applyProtection="1">
      <alignment horizontal="center" vertical="center"/>
      <protection locked="0"/>
    </xf>
    <xf numFmtId="4" fontId="6" fillId="65" borderId="35" xfId="2095" applyNumberFormat="1" applyFont="1" applyFill="1" applyBorder="1" applyAlignment="1" applyProtection="1">
      <alignment horizontal="center" vertical="center"/>
      <protection locked="0"/>
    </xf>
    <xf numFmtId="4" fontId="6" fillId="0" borderId="40" xfId="2095" applyNumberFormat="1" applyFont="1" applyFill="1" applyBorder="1" applyAlignment="1">
      <alignment horizontal="center" vertical="center"/>
      <protection/>
    </xf>
    <xf numFmtId="4" fontId="5" fillId="0" borderId="40" xfId="2095" applyNumberFormat="1" applyFont="1" applyFill="1" applyBorder="1" applyAlignment="1">
      <alignment horizontal="center" vertical="center"/>
      <protection/>
    </xf>
    <xf numFmtId="4" fontId="5" fillId="0" borderId="47" xfId="2095" applyNumberFormat="1" applyFont="1" applyFill="1" applyBorder="1" applyAlignment="1">
      <alignment horizontal="center" vertical="center"/>
      <protection/>
    </xf>
    <xf numFmtId="4" fontId="6" fillId="0" borderId="47" xfId="2095" applyNumberFormat="1" applyFont="1" applyFill="1" applyBorder="1" applyAlignment="1">
      <alignment horizontal="center" vertical="center"/>
      <protection/>
    </xf>
    <xf numFmtId="4" fontId="9" fillId="0" borderId="47" xfId="2095" applyNumberFormat="1" applyFont="1" applyFill="1" applyBorder="1" applyAlignment="1">
      <alignment horizontal="center" vertical="center"/>
      <protection/>
    </xf>
    <xf numFmtId="4" fontId="5" fillId="0" borderId="47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 wrapText="1"/>
    </xf>
    <xf numFmtId="4" fontId="13" fillId="0" borderId="47" xfId="0" applyNumberFormat="1" applyFont="1" applyFill="1" applyBorder="1" applyAlignment="1">
      <alignment horizontal="center" vertical="center" wrapText="1"/>
    </xf>
    <xf numFmtId="4" fontId="5" fillId="0" borderId="53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left" vertical="center" wrapText="1"/>
    </xf>
    <xf numFmtId="4" fontId="5" fillId="0" borderId="40" xfId="0" applyNumberFormat="1" applyFont="1" applyFill="1" applyBorder="1" applyAlignment="1">
      <alignment horizontal="right" vertical="center" wrapText="1"/>
    </xf>
    <xf numFmtId="4" fontId="13" fillId="0" borderId="47" xfId="0" applyNumberFormat="1" applyFont="1" applyFill="1" applyBorder="1" applyAlignment="1">
      <alignment horizontal="center" vertical="center" wrapText="1"/>
    </xf>
    <xf numFmtId="4" fontId="5" fillId="0" borderId="47" xfId="0" applyNumberFormat="1" applyFont="1" applyFill="1" applyBorder="1" applyAlignment="1">
      <alignment horizontal="left" vertical="center" wrapText="1"/>
    </xf>
    <xf numFmtId="4" fontId="5" fillId="0" borderId="47" xfId="0" applyNumberFormat="1" applyFont="1" applyFill="1" applyBorder="1" applyAlignment="1">
      <alignment horizontal="right" vertical="center" wrapText="1"/>
    </xf>
    <xf numFmtId="4" fontId="5" fillId="0" borderId="47" xfId="0" applyNumberFormat="1" applyFont="1" applyFill="1" applyBorder="1" applyAlignment="1">
      <alignment horizontal="right" vertical="center" wrapText="1"/>
    </xf>
    <xf numFmtId="4" fontId="5" fillId="0" borderId="47" xfId="0" applyNumberFormat="1" applyFont="1" applyFill="1" applyBorder="1" applyAlignment="1">
      <alignment horizontal="center" vertical="center" wrapText="1"/>
    </xf>
    <xf numFmtId="4" fontId="5" fillId="0" borderId="53" xfId="0" applyNumberFormat="1" applyFont="1" applyFill="1" applyBorder="1" applyAlignment="1">
      <alignment horizontal="center" vertical="center" wrapText="1"/>
    </xf>
    <xf numFmtId="4" fontId="6" fillId="0" borderId="41" xfId="2095" applyNumberFormat="1" applyFont="1" applyFill="1" applyBorder="1" applyAlignment="1">
      <alignment horizontal="center" vertical="center"/>
      <protection/>
    </xf>
    <xf numFmtId="4" fontId="5" fillId="0" borderId="41" xfId="2095" applyNumberFormat="1" applyFont="1" applyFill="1" applyBorder="1" applyAlignment="1">
      <alignment horizontal="center" vertical="center"/>
      <protection/>
    </xf>
    <xf numFmtId="4" fontId="5" fillId="0" borderId="37" xfId="2095" applyNumberFormat="1" applyFont="1" applyFill="1" applyBorder="1" applyAlignment="1">
      <alignment horizontal="center" vertical="center"/>
      <protection/>
    </xf>
    <xf numFmtId="4" fontId="5" fillId="0" borderId="38" xfId="2095" applyNumberFormat="1" applyFont="1" applyFill="1" applyBorder="1" applyAlignment="1">
      <alignment horizontal="center" vertical="center"/>
      <protection/>
    </xf>
    <xf numFmtId="4" fontId="5" fillId="0" borderId="39" xfId="2095" applyNumberFormat="1" applyFont="1" applyFill="1" applyBorder="1" applyAlignment="1">
      <alignment horizontal="center" vertical="center"/>
      <protection/>
    </xf>
    <xf numFmtId="4" fontId="8" fillId="0" borderId="47" xfId="2095" applyNumberFormat="1" applyFont="1" applyFill="1" applyBorder="1" applyAlignment="1">
      <alignment horizontal="center" vertical="center"/>
      <protection/>
    </xf>
    <xf numFmtId="4" fontId="6" fillId="0" borderId="37" xfId="2095" applyNumberFormat="1" applyFont="1" applyFill="1" applyBorder="1" applyAlignment="1">
      <alignment horizontal="center" vertical="center"/>
      <protection/>
    </xf>
    <xf numFmtId="169" fontId="8" fillId="68" borderId="42" xfId="2095" applyNumberFormat="1" applyFont="1" applyFill="1" applyBorder="1" applyAlignment="1">
      <alignment horizontal="center" vertical="center" wrapText="1"/>
      <protection/>
    </xf>
    <xf numFmtId="2" fontId="173" fillId="0" borderId="0" xfId="2067" applyNumberFormat="1">
      <alignment/>
      <protection/>
    </xf>
    <xf numFmtId="0" fontId="6" fillId="0" borderId="50" xfId="2095" applyFont="1" applyFill="1" applyBorder="1" applyAlignment="1">
      <alignment horizontal="center" vertical="center" wrapText="1"/>
      <protection/>
    </xf>
    <xf numFmtId="0" fontId="6" fillId="0" borderId="48" xfId="2095" applyFont="1" applyFill="1" applyBorder="1" applyAlignment="1">
      <alignment horizontal="center" vertical="center" wrapText="1"/>
      <protection/>
    </xf>
    <xf numFmtId="0" fontId="6" fillId="0" borderId="60" xfId="2095" applyFont="1" applyFill="1" applyBorder="1" applyAlignment="1">
      <alignment horizontal="center" vertical="center" wrapText="1"/>
      <protection/>
    </xf>
    <xf numFmtId="0" fontId="6" fillId="0" borderId="66" xfId="2095" applyFont="1" applyFill="1" applyBorder="1" applyAlignment="1">
      <alignment horizontal="center" vertical="center" wrapText="1"/>
      <protection/>
    </xf>
    <xf numFmtId="0" fontId="6" fillId="0" borderId="67" xfId="2095" applyFont="1" applyFill="1" applyBorder="1" applyAlignment="1">
      <alignment horizontal="center" vertical="center" wrapText="1"/>
      <protection/>
    </xf>
    <xf numFmtId="0" fontId="5" fillId="65" borderId="68" xfId="2095" applyFont="1" applyFill="1" applyBorder="1" applyAlignment="1">
      <alignment horizontal="center" vertical="center" wrapText="1"/>
      <protection/>
    </xf>
    <xf numFmtId="0" fontId="5" fillId="65" borderId="69" xfId="2095" applyFont="1" applyFill="1" applyBorder="1" applyAlignment="1">
      <alignment horizontal="center" vertical="center" wrapText="1"/>
      <protection/>
    </xf>
    <xf numFmtId="0" fontId="6" fillId="65" borderId="59" xfId="2095" applyFont="1" applyFill="1" applyBorder="1" applyAlignment="1">
      <alignment horizontal="center" vertical="center" wrapText="1"/>
      <protection/>
    </xf>
    <xf numFmtId="0" fontId="6" fillId="65" borderId="70" xfId="2095" applyFont="1" applyFill="1" applyBorder="1" applyAlignment="1">
      <alignment horizontal="center" vertical="center" wrapText="1"/>
      <protection/>
    </xf>
    <xf numFmtId="0" fontId="5" fillId="0" borderId="40" xfId="2095" applyFont="1" applyBorder="1" applyAlignment="1">
      <alignment horizontal="left" vertical="center" wrapText="1"/>
      <protection/>
    </xf>
    <xf numFmtId="0" fontId="5" fillId="0" borderId="47" xfId="2095" applyFont="1" applyBorder="1" applyAlignment="1">
      <alignment horizontal="left" vertical="center" wrapText="1"/>
      <protection/>
    </xf>
    <xf numFmtId="0" fontId="5" fillId="0" borderId="53" xfId="2095" applyFont="1" applyBorder="1" applyAlignment="1">
      <alignment horizontal="left" vertical="center" wrapText="1"/>
      <protection/>
    </xf>
    <xf numFmtId="49" fontId="5" fillId="53" borderId="47" xfId="2094" applyNumberFormat="1" applyFont="1" applyFill="1" applyBorder="1" applyAlignment="1">
      <alignment horizontal="center" vertical="center" wrapText="1"/>
      <protection/>
    </xf>
    <xf numFmtId="49" fontId="5" fillId="53" borderId="53" xfId="2094" applyNumberFormat="1" applyFont="1" applyFill="1" applyBorder="1" applyAlignment="1">
      <alignment horizontal="center" vertical="center" wrapText="1"/>
      <protection/>
    </xf>
    <xf numFmtId="0" fontId="5" fillId="53" borderId="47" xfId="2094" applyFont="1" applyFill="1" applyBorder="1" applyAlignment="1">
      <alignment vertical="center" wrapText="1"/>
      <protection/>
    </xf>
    <xf numFmtId="0" fontId="5" fillId="53" borderId="53" xfId="2094" applyFont="1" applyFill="1" applyBorder="1" applyAlignment="1">
      <alignment vertical="center" wrapText="1"/>
      <protection/>
    </xf>
    <xf numFmtId="49" fontId="5" fillId="53" borderId="38" xfId="2094" applyNumberFormat="1" applyFont="1" applyFill="1" applyBorder="1" applyAlignment="1">
      <alignment horizontal="center" vertical="center" wrapText="1"/>
      <protection/>
    </xf>
    <xf numFmtId="49" fontId="5" fillId="53" borderId="40" xfId="2094" applyNumberFormat="1" applyFont="1" applyFill="1" applyBorder="1" applyAlignment="1">
      <alignment horizontal="center" vertical="center" wrapText="1"/>
      <protection/>
    </xf>
    <xf numFmtId="0" fontId="5" fillId="53" borderId="38" xfId="2094" applyFont="1" applyFill="1" applyBorder="1" applyAlignment="1">
      <alignment vertical="center" wrapText="1"/>
      <protection/>
    </xf>
    <xf numFmtId="0" fontId="5" fillId="53" borderId="40" xfId="2094" applyFont="1" applyFill="1" applyBorder="1" applyAlignment="1">
      <alignment vertical="center" wrapText="1"/>
      <protection/>
    </xf>
    <xf numFmtId="49" fontId="5" fillId="53" borderId="41" xfId="2094" applyNumberFormat="1" applyFont="1" applyFill="1" applyBorder="1" applyAlignment="1">
      <alignment horizontal="center" vertical="center" wrapText="1"/>
      <protection/>
    </xf>
    <xf numFmtId="49" fontId="5" fillId="53" borderId="52" xfId="2094" applyNumberFormat="1" applyFont="1" applyFill="1" applyBorder="1" applyAlignment="1">
      <alignment horizontal="center" vertical="center" wrapText="1"/>
      <protection/>
    </xf>
    <xf numFmtId="0" fontId="5" fillId="53" borderId="41" xfId="2094" applyFont="1" applyFill="1" applyBorder="1" applyAlignment="1">
      <alignment vertical="center" wrapText="1"/>
      <protection/>
    </xf>
    <xf numFmtId="0" fontId="5" fillId="53" borderId="52" xfId="2094" applyFont="1" applyFill="1" applyBorder="1" applyAlignment="1">
      <alignment vertical="center" wrapText="1"/>
      <protection/>
    </xf>
    <xf numFmtId="0" fontId="5" fillId="0" borderId="47" xfId="2095" applyNumberFormat="1" applyFont="1" applyBorder="1" applyAlignment="1">
      <alignment horizontal="center" vertical="center"/>
      <protection/>
    </xf>
    <xf numFmtId="0" fontId="5" fillId="0" borderId="40" xfId="2095" applyNumberFormat="1" applyFont="1" applyBorder="1" applyAlignment="1">
      <alignment horizontal="center" vertical="center"/>
      <protection/>
    </xf>
    <xf numFmtId="0" fontId="5" fillId="0" borderId="53" xfId="2095" applyNumberFormat="1" applyFont="1" applyBorder="1" applyAlignment="1">
      <alignment horizontal="center" vertical="center"/>
      <protection/>
    </xf>
    <xf numFmtId="49" fontId="5" fillId="53" borderId="48" xfId="2094" applyNumberFormat="1" applyFont="1" applyFill="1" applyBorder="1" applyAlignment="1">
      <alignment horizontal="center" vertical="center" wrapText="1"/>
      <protection/>
    </xf>
    <xf numFmtId="0" fontId="5" fillId="53" borderId="48" xfId="2094" applyFont="1" applyFill="1" applyBorder="1" applyAlignment="1">
      <alignment vertical="center" wrapText="1"/>
      <protection/>
    </xf>
    <xf numFmtId="0" fontId="5" fillId="0" borderId="50" xfId="2095" applyNumberFormat="1" applyFont="1" applyBorder="1" applyAlignment="1">
      <alignment horizontal="center" vertical="center" wrapText="1"/>
      <protection/>
    </xf>
    <xf numFmtId="0" fontId="5" fillId="0" borderId="38" xfId="2095" applyNumberFormat="1" applyFont="1" applyBorder="1" applyAlignment="1">
      <alignment horizontal="center" vertical="center" wrapText="1"/>
      <protection/>
    </xf>
    <xf numFmtId="0" fontId="5" fillId="0" borderId="51" xfId="2095" applyFont="1" applyBorder="1" applyAlignment="1">
      <alignment horizontal="center" vertical="center" wrapText="1"/>
      <protection/>
    </xf>
    <xf numFmtId="0" fontId="5" fillId="0" borderId="38" xfId="2095" applyFont="1" applyBorder="1" applyAlignment="1">
      <alignment horizontal="center" vertical="center" wrapText="1"/>
      <protection/>
    </xf>
    <xf numFmtId="0" fontId="5" fillId="0" borderId="41" xfId="2095" applyFont="1" applyBorder="1" applyAlignment="1">
      <alignment horizontal="center" vertical="center" wrapText="1"/>
      <protection/>
    </xf>
    <xf numFmtId="0" fontId="5" fillId="0" borderId="50" xfId="2095" applyFont="1" applyBorder="1" applyAlignment="1">
      <alignment horizontal="left" vertical="center" wrapText="1"/>
      <protection/>
    </xf>
    <xf numFmtId="0" fontId="0" fillId="0" borderId="38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5" fillId="0" borderId="47" xfId="2094" applyFont="1" applyBorder="1" applyAlignment="1">
      <alignment horizontal="left" vertical="center" wrapText="1"/>
      <protection/>
    </xf>
    <xf numFmtId="0" fontId="5" fillId="0" borderId="41" xfId="2095" applyFont="1" applyBorder="1" applyAlignment="1">
      <alignment horizontal="left" vertical="center" wrapText="1"/>
      <protection/>
    </xf>
    <xf numFmtId="0" fontId="5" fillId="0" borderId="38" xfId="2095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  <xf numFmtId="49" fontId="8" fillId="66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432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CPI foodimp" xfId="26"/>
    <cellStyle name="_macro 2012 var 1" xfId="27"/>
    <cellStyle name="_Model_RAB Мой" xfId="28"/>
    <cellStyle name="_Model_RAB Мой 2" xfId="29"/>
    <cellStyle name="_Model_RAB Мой 2_OREP.KU.2011.MONTHLY.02(v0.1)" xfId="30"/>
    <cellStyle name="_Model_RAB Мой 2_OREP.KU.2011.MONTHLY.02(v0.4)" xfId="31"/>
    <cellStyle name="_Model_RAB Мой 2_OREP.KU.2011.MONTHLY.11(v1.4)" xfId="32"/>
    <cellStyle name="_Model_RAB Мой 2_TEPLO.OTPUSK" xfId="33"/>
    <cellStyle name="_Model_RAB Мой 2_UPDATE.OREP.KU.2011.MONTHLY.02.TO.1.2" xfId="34"/>
    <cellStyle name="_Model_RAB Мой_46EE.2011(v1.0)" xfId="35"/>
    <cellStyle name="_Model_RAB Мой_46EE.2011(v1.0)_46TE.2011(v1.0)" xfId="36"/>
    <cellStyle name="_Model_RAB Мой_46EE.2011(v1.0)_INDEX.STATION.2012(v1.0)_" xfId="37"/>
    <cellStyle name="_Model_RAB Мой_46EE.2011(v1.0)_INDEX.STATION.2012(v2.0)" xfId="38"/>
    <cellStyle name="_Model_RAB Мой_46EE.2011(v1.0)_INDEX.STATION.2012(v2.1)" xfId="39"/>
    <cellStyle name="_Model_RAB Мой_46EE.2011(v1.0)_IST.FIN.GISEE(v1.2)" xfId="40"/>
    <cellStyle name="_Model_RAB Мой_46EE.2011(v1.0)_TEPLO.PREDEL.2012.M(v1.1)_test" xfId="41"/>
    <cellStyle name="_Model_RAB Мой_46EE.2011(v1.2)" xfId="42"/>
    <cellStyle name="_Model_RAB Мой_46EP.2012(v0.1)" xfId="43"/>
    <cellStyle name="_Model_RAB Мой_46TE.2011(v1.0)" xfId="44"/>
    <cellStyle name="_Model_RAB Мой_ARMRAZR" xfId="45"/>
    <cellStyle name="_Model_RAB Мой_BALANCE.WARM.2010.FACT(v1.0)" xfId="46"/>
    <cellStyle name="_Model_RAB Мой_BALANCE.WARM.2010.PLAN" xfId="47"/>
    <cellStyle name="_Model_RAB Мой_BALANCE.WARM.2011YEAR(v0.7)" xfId="48"/>
    <cellStyle name="_Model_RAB Мой_BALANCE.WARM.2011YEAR.NEW.UPDATE.SCHEME" xfId="49"/>
    <cellStyle name="_Model_RAB Мой_EE.2REK.P2011.4.78(v0.3)" xfId="50"/>
    <cellStyle name="_Model_RAB Мой_FORM910.2012(v1.1)" xfId="51"/>
    <cellStyle name="_Model_RAB Мой_FORMA23-N.ENRG.2011 (v0.1)" xfId="52"/>
    <cellStyle name="_Model_RAB Мой_INVEST.EE.PLAN.4.78(v0.1)" xfId="53"/>
    <cellStyle name="_Model_RAB Мой_INVEST.EE.PLAN.4.78(v0.3)" xfId="54"/>
    <cellStyle name="_Model_RAB Мой_INVEST.EE.PLAN.4.78(v1.0)" xfId="55"/>
    <cellStyle name="_Model_RAB Мой_INVEST.PLAN.4.78(v0.1)" xfId="56"/>
    <cellStyle name="_Model_RAB Мой_INVEST.WARM.PLAN.4.78(v0.1)" xfId="57"/>
    <cellStyle name="_Model_RAB Мой_INVEST_WARM_PLAN" xfId="58"/>
    <cellStyle name="_Model_RAB Мой_IST.FIN.GISEE(v1.2)" xfId="59"/>
    <cellStyle name="_Model_RAB Мой_NADB.JNVLS.APTEKA.2011(v1.3.3)" xfId="60"/>
    <cellStyle name="_Model_RAB Мой_NADB.JNVLS.APTEKA.2011(v1.3.3)_46TE.2011(v1.0)" xfId="61"/>
    <cellStyle name="_Model_RAB Мой_NADB.JNVLS.APTEKA.2011(v1.3.3)_INDEX.STATION.2012(v1.0)_" xfId="62"/>
    <cellStyle name="_Model_RAB Мой_NADB.JNVLS.APTEKA.2011(v1.3.3)_INDEX.STATION.2012(v2.0)" xfId="63"/>
    <cellStyle name="_Model_RAB Мой_NADB.JNVLS.APTEKA.2011(v1.3.3)_INDEX.STATION.2012(v2.1)" xfId="64"/>
    <cellStyle name="_Model_RAB Мой_NADB.JNVLS.APTEKA.2011(v1.3.3)_IST.FIN.GISEE(v1.2)" xfId="65"/>
    <cellStyle name="_Model_RAB Мой_NADB.JNVLS.APTEKA.2011(v1.3.3)_TEPLO.PREDEL.2012.M(v1.1)_test" xfId="66"/>
    <cellStyle name="_Model_RAB Мой_NADB.JNVLS.APTEKA.2011(v1.3.4)" xfId="67"/>
    <cellStyle name="_Model_RAB Мой_NADB.JNVLS.APTEKA.2011(v1.3.4)_46TE.2011(v1.0)" xfId="68"/>
    <cellStyle name="_Model_RAB Мой_NADB.JNVLS.APTEKA.2011(v1.3.4)_INDEX.STATION.2012(v1.0)_" xfId="69"/>
    <cellStyle name="_Model_RAB Мой_NADB.JNVLS.APTEKA.2011(v1.3.4)_INDEX.STATION.2012(v2.0)" xfId="70"/>
    <cellStyle name="_Model_RAB Мой_NADB.JNVLS.APTEKA.2011(v1.3.4)_INDEX.STATION.2012(v2.1)" xfId="71"/>
    <cellStyle name="_Model_RAB Мой_NADB.JNVLS.APTEKA.2011(v1.3.4)_IST.FIN.GISEE(v1.2)" xfId="72"/>
    <cellStyle name="_Model_RAB Мой_NADB.JNVLS.APTEKA.2011(v1.3.4)_TEPLO.PREDEL.2012.M(v1.1)_test" xfId="73"/>
    <cellStyle name="_Model_RAB Мой_PASSPORT.TEPLO.PROIZV(v2.0)" xfId="74"/>
    <cellStyle name="_Model_RAB Мой_PASSPORT.TEPLO.PROIZV(v2.1)" xfId="75"/>
    <cellStyle name="_Model_RAB Мой_PR.PROG.WARM.NOTCOMBI.2012.2.16_v1.4(04.04.11) " xfId="76"/>
    <cellStyle name="_Model_RAB Мой_PREDEL.JKH.UTV.2011(v1.0.1)" xfId="77"/>
    <cellStyle name="_Model_RAB Мой_PREDEL.JKH.UTV.2011(v1.0.1)_46TE.2011(v1.0)" xfId="78"/>
    <cellStyle name="_Model_RAB Мой_PREDEL.JKH.UTV.2011(v1.0.1)_INDEX.STATION.2012(v1.0)_" xfId="79"/>
    <cellStyle name="_Model_RAB Мой_PREDEL.JKH.UTV.2011(v1.0.1)_INDEX.STATION.2012(v2.0)" xfId="80"/>
    <cellStyle name="_Model_RAB Мой_PREDEL.JKH.UTV.2011(v1.0.1)_INDEX.STATION.2012(v2.1)" xfId="81"/>
    <cellStyle name="_Model_RAB Мой_PREDEL.JKH.UTV.2011(v1.0.1)_IST.FIN.GISEE(v1.2)" xfId="82"/>
    <cellStyle name="_Model_RAB Мой_PREDEL.JKH.UTV.2011(v1.0.1)_TEPLO.PREDEL.2012.M(v1.1)_test" xfId="83"/>
    <cellStyle name="_Model_RAB Мой_PREDEL.JKH.UTV.2011(v1.1)" xfId="84"/>
    <cellStyle name="_Model_RAB Мой_REP.BLR.2012(v1.0)" xfId="85"/>
    <cellStyle name="_Model_RAB Мой_TEHSHEET" xfId="86"/>
    <cellStyle name="_Model_RAB Мой_TEPLO.PREDEL.2012.M(v1.1)" xfId="87"/>
    <cellStyle name="_Model_RAB Мой_TEST.TEMPLATE" xfId="88"/>
    <cellStyle name="_Model_RAB Мой_UPDATE.46EE.2011.TO.1.1" xfId="89"/>
    <cellStyle name="_Model_RAB Мой_UPDATE.46TE.2011.TO.1.1" xfId="90"/>
    <cellStyle name="_Model_RAB Мой_UPDATE.46TE.2011.TO.1.2" xfId="91"/>
    <cellStyle name="_Model_RAB Мой_UPDATE.BALANCE.WARM.2011YEAR.TO.1.1" xfId="92"/>
    <cellStyle name="_Model_RAB Мой_UPDATE.BALANCE.WARM.2011YEAR.TO.1.1_46TE.2011(v1.0)" xfId="93"/>
    <cellStyle name="_Model_RAB Мой_UPDATE.BALANCE.WARM.2011YEAR.TO.1.1_INDEX.STATION.2012(v1.0)_" xfId="94"/>
    <cellStyle name="_Model_RAB Мой_UPDATE.BALANCE.WARM.2011YEAR.TO.1.1_INDEX.STATION.2012(v2.0)" xfId="95"/>
    <cellStyle name="_Model_RAB Мой_UPDATE.BALANCE.WARM.2011YEAR.TO.1.1_INDEX.STATION.2012(v2.1)" xfId="96"/>
    <cellStyle name="_Model_RAB Мой_UPDATE.BALANCE.WARM.2011YEAR.TO.1.1_IST.FIN.GISEE(v1.2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IST.FIN.GISEE.TO.1.3" xfId="100"/>
    <cellStyle name="_Model_RAB Мой_UPDATE.NADB.JNVLS.APTEKA.2011.TO.1.3.4" xfId="101"/>
    <cellStyle name="_Model_RAB Мой_WARM.CALC.2012.3.23(v1.0)" xfId="102"/>
    <cellStyle name="_Model_RAB Мой_WARM.CALC.2012.3.23(v1.1)" xfId="103"/>
    <cellStyle name="_Model_RAB Мой_Книга2_PR.PROG.WARM.NOTCOMBI.2012.2.16_v1.4(04.04.11) 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TEPLO.OTPUSK" xfId="110"/>
    <cellStyle name="_Model_RAB_MRSK_svod 2_UPDATE.OREP.KU.2011.MONTHLY.02.TO.1.2" xfId="111"/>
    <cellStyle name="_Model_RAB_MRSK_svod_46EE.2011(v1.0)" xfId="112"/>
    <cellStyle name="_Model_RAB_MRSK_svod_46EE.2011(v1.0)_46TE.2011(v1.0)" xfId="113"/>
    <cellStyle name="_Model_RAB_MRSK_svod_46EE.2011(v1.0)_INDEX.STATION.2012(v1.0)_" xfId="114"/>
    <cellStyle name="_Model_RAB_MRSK_svod_46EE.2011(v1.0)_INDEX.STATION.2012(v2.0)" xfId="115"/>
    <cellStyle name="_Model_RAB_MRSK_svod_46EE.2011(v1.0)_INDEX.STATION.2012(v2.1)" xfId="116"/>
    <cellStyle name="_Model_RAB_MRSK_svod_46EE.2011(v1.0)_IST.FIN.GISEE(v1.2)" xfId="117"/>
    <cellStyle name="_Model_RAB_MRSK_svod_46EE.2011(v1.0)_TEPLO.PREDEL.2012.M(v1.1)_test" xfId="118"/>
    <cellStyle name="_Model_RAB_MRSK_svod_46EE.2011(v1.2)" xfId="119"/>
    <cellStyle name="_Model_RAB_MRSK_svod_46EP.2012(v0.1)" xfId="120"/>
    <cellStyle name="_Model_RAB_MRSK_svod_46TE.2011(v1.0)" xfId="121"/>
    <cellStyle name="_Model_RAB_MRSK_svod_ARMRAZR" xfId="122"/>
    <cellStyle name="_Model_RAB_MRSK_svod_BALANCE.WARM.2010.FACT(v1.0)" xfId="123"/>
    <cellStyle name="_Model_RAB_MRSK_svod_BALANCE.WARM.2010.PLAN" xfId="124"/>
    <cellStyle name="_Model_RAB_MRSK_svod_BALANCE.WARM.2011YEAR(v0.7)" xfId="125"/>
    <cellStyle name="_Model_RAB_MRSK_svod_BALANCE.WARM.2011YEAR.NEW.UPDATE.SCHEME" xfId="126"/>
    <cellStyle name="_Model_RAB_MRSK_svod_EE.2REK.P2011.4.78(v0.3)" xfId="127"/>
    <cellStyle name="_Model_RAB_MRSK_svod_FORM910.2012(v1.1)" xfId="128"/>
    <cellStyle name="_Model_RAB_MRSK_svod_FORMA23-N.ENRG.2011 (v0.1)" xfId="129"/>
    <cellStyle name="_Model_RAB_MRSK_svod_INVEST.EE.PLAN.4.78(v0.1)" xfId="130"/>
    <cellStyle name="_Model_RAB_MRSK_svod_INVEST.EE.PLAN.4.78(v0.3)" xfId="131"/>
    <cellStyle name="_Model_RAB_MRSK_svod_INVEST.EE.PLAN.4.78(v1.0)" xfId="132"/>
    <cellStyle name="_Model_RAB_MRSK_svod_INVEST.PLAN.4.78(v0.1)" xfId="133"/>
    <cellStyle name="_Model_RAB_MRSK_svod_INVEST.WARM.PLAN.4.78(v0.1)" xfId="134"/>
    <cellStyle name="_Model_RAB_MRSK_svod_INVEST_WARM_PLAN" xfId="135"/>
    <cellStyle name="_Model_RAB_MRSK_svod_IST.FIN.GISEE(v1.2)" xfId="136"/>
    <cellStyle name="_Model_RAB_MRSK_svod_NADB.JNVLS.APTEKA.2011(v1.3.3)" xfId="137"/>
    <cellStyle name="_Model_RAB_MRSK_svod_NADB.JNVLS.APTEKA.2011(v1.3.3)_46TE.2011(v1.0)" xfId="138"/>
    <cellStyle name="_Model_RAB_MRSK_svod_NADB.JNVLS.APTEKA.2011(v1.3.3)_INDEX.STATION.2012(v1.0)_" xfId="139"/>
    <cellStyle name="_Model_RAB_MRSK_svod_NADB.JNVLS.APTEKA.2011(v1.3.3)_INDEX.STATION.2012(v2.0)" xfId="140"/>
    <cellStyle name="_Model_RAB_MRSK_svod_NADB.JNVLS.APTEKA.2011(v1.3.3)_INDEX.STATION.2012(v2.1)" xfId="141"/>
    <cellStyle name="_Model_RAB_MRSK_svod_NADB.JNVLS.APTEKA.2011(v1.3.3)_IST.FIN.GISEE(v1.2)" xfId="142"/>
    <cellStyle name="_Model_RAB_MRSK_svod_NADB.JNVLS.APTEKA.2011(v1.3.3)_TEPLO.PREDEL.2012.M(v1.1)_test" xfId="143"/>
    <cellStyle name="_Model_RAB_MRSK_svod_NADB.JNVLS.APTEKA.2011(v1.3.4)" xfId="144"/>
    <cellStyle name="_Model_RAB_MRSK_svod_NADB.JNVLS.APTEKA.2011(v1.3.4)_46TE.2011(v1.0)" xfId="145"/>
    <cellStyle name="_Model_RAB_MRSK_svod_NADB.JNVLS.APTEKA.2011(v1.3.4)_INDEX.STATION.2012(v1.0)_" xfId="146"/>
    <cellStyle name="_Model_RAB_MRSK_svod_NADB.JNVLS.APTEKA.2011(v1.3.4)_INDEX.STATION.2012(v2.0)" xfId="147"/>
    <cellStyle name="_Model_RAB_MRSK_svod_NADB.JNVLS.APTEKA.2011(v1.3.4)_INDEX.STATION.2012(v2.1)" xfId="148"/>
    <cellStyle name="_Model_RAB_MRSK_svod_NADB.JNVLS.APTEKA.2011(v1.3.4)_IST.FIN.GISEE(v1.2)" xfId="149"/>
    <cellStyle name="_Model_RAB_MRSK_svod_NADB.JNVLS.APTEKA.2011(v1.3.4)_TEPLO.PREDEL.2012.M(v1.1)_test" xfId="150"/>
    <cellStyle name="_Model_RAB_MRSK_svod_PASSPORT.TEPLO.PROIZV(v2.0)" xfId="151"/>
    <cellStyle name="_Model_RAB_MRSK_svod_PASSPORT.TEPLO.PROIZV(v2.1)" xfId="152"/>
    <cellStyle name="_Model_RAB_MRSK_svod_PR.PROG.WARM.NOTCOMBI.2012.2.16_v1.4(04.04.11) " xfId="153"/>
    <cellStyle name="_Model_RAB_MRSK_svod_PREDEL.JKH.UTV.2011(v1.0.1)" xfId="154"/>
    <cellStyle name="_Model_RAB_MRSK_svod_PREDEL.JKH.UTV.2011(v1.0.1)_46TE.2011(v1.0)" xfId="155"/>
    <cellStyle name="_Model_RAB_MRSK_svod_PREDEL.JKH.UTV.2011(v1.0.1)_INDEX.STATION.2012(v1.0)_" xfId="156"/>
    <cellStyle name="_Model_RAB_MRSK_svod_PREDEL.JKH.UTV.2011(v1.0.1)_INDEX.STATION.2012(v2.0)" xfId="157"/>
    <cellStyle name="_Model_RAB_MRSK_svod_PREDEL.JKH.UTV.2011(v1.0.1)_INDEX.STATION.2012(v2.1)" xfId="158"/>
    <cellStyle name="_Model_RAB_MRSK_svod_PREDEL.JKH.UTV.2011(v1.0.1)_IST.FIN.GISEE(v1.2)" xfId="159"/>
    <cellStyle name="_Model_RAB_MRSK_svod_PREDEL.JKH.UTV.2011(v1.0.1)_TEPLO.PREDEL.2012.M(v1.1)_test" xfId="160"/>
    <cellStyle name="_Model_RAB_MRSK_svod_PREDEL.JKH.UTV.2011(v1.1)" xfId="161"/>
    <cellStyle name="_Model_RAB_MRSK_svod_REP.BLR.2012(v1.0)" xfId="162"/>
    <cellStyle name="_Model_RAB_MRSK_svod_TEHSHEET" xfId="163"/>
    <cellStyle name="_Model_RAB_MRSK_svod_TEPLO.PREDEL.2012.M(v1.1)" xfId="164"/>
    <cellStyle name="_Model_RAB_MRSK_svod_TEST.TEMPLATE" xfId="165"/>
    <cellStyle name="_Model_RAB_MRSK_svod_UPDATE.46EE.2011.TO.1.1" xfId="166"/>
    <cellStyle name="_Model_RAB_MRSK_svod_UPDATE.46TE.2011.TO.1.1" xfId="167"/>
    <cellStyle name="_Model_RAB_MRSK_svod_UPDATE.46TE.2011.TO.1.2" xfId="168"/>
    <cellStyle name="_Model_RAB_MRSK_svod_UPDATE.BALANCE.WARM.2011YEAR.TO.1.1" xfId="169"/>
    <cellStyle name="_Model_RAB_MRSK_svod_UPDATE.BALANCE.WARM.2011YEAR.TO.1.1_46TE.2011(v1.0)" xfId="170"/>
    <cellStyle name="_Model_RAB_MRSK_svod_UPDATE.BALANCE.WARM.2011YEAR.TO.1.1_INDEX.STATION.2012(v1.0)_" xfId="171"/>
    <cellStyle name="_Model_RAB_MRSK_svod_UPDATE.BALANCE.WARM.2011YEAR.TO.1.1_INDEX.STATION.2012(v2.0)" xfId="172"/>
    <cellStyle name="_Model_RAB_MRSK_svod_UPDATE.BALANCE.WARM.2011YEAR.TO.1.1_INDEX.STATION.2012(v2.1)" xfId="173"/>
    <cellStyle name="_Model_RAB_MRSK_svod_UPDATE.BALANCE.WARM.2011YEAR.TO.1.1_IST.FIN.GISEE(v1.2)" xfId="174"/>
    <cellStyle name="_Model_RAB_MRSK_svod_UPDATE.BALANCE.WARM.2011YEAR.TO.1.1_OREP.KU.2011.MONTHLY.02(v1.1)" xfId="175"/>
    <cellStyle name="_Model_RAB_MRSK_svod_UPDATE.BALANCE.WARM.2011YEAR.TO.1.1_TEPLO.PREDEL.2012.M(v1.1)_test" xfId="176"/>
    <cellStyle name="_Model_RAB_MRSK_svod_UPDATE.IST.FIN.GISEE.TO.1.3" xfId="177"/>
    <cellStyle name="_Model_RAB_MRSK_svod_UPDATE.NADB.JNVLS.APTEKA.2011.TO.1.3.4" xfId="178"/>
    <cellStyle name="_Model_RAB_MRSK_svod_WARM.CALC.2012.3.23(v1.0)" xfId="179"/>
    <cellStyle name="_Model_RAB_MRSK_svod_WARM.CALC.2012.3.23(v1.1)" xfId="180"/>
    <cellStyle name="_Model_RAB_MRSK_svod_Книга2_PR.PROG.WARM.NOTCOMBI.2012.2.16_v1.4(04.04.11) " xfId="181"/>
    <cellStyle name="_Plug" xfId="182"/>
    <cellStyle name="_v-2013-2030- 2b17.01.11Нах-cpiнов. курс inn 1-2-Е1xls" xfId="183"/>
    <cellStyle name="_АГ" xfId="184"/>
    <cellStyle name="_АГ_03.12. - 10 котельных инв.прогр. тепловая энергия 1" xfId="185"/>
    <cellStyle name="_АГ_19.07.11 " xfId="186"/>
    <cellStyle name="_Бюджет2006_ПОКАЗАТЕЛИ СВОДНЫЕ" xfId="187"/>
    <cellStyle name="_ВО ОП ТЭС-ОТ- 2007" xfId="188"/>
    <cellStyle name="_ВО ОП ТЭС-ОТ- 2007_Новая инструкция1_фст" xfId="189"/>
    <cellStyle name="_ВФ ОАО ТЭС-ОТ- 2009" xfId="190"/>
    <cellStyle name="_ВФ ОАО ТЭС-ОТ- 2009_Новая инструкция1_фст" xfId="191"/>
    <cellStyle name="_выручка по присоединениям2" xfId="192"/>
    <cellStyle name="_выручка по присоединениям2_Новая инструкция1_фст" xfId="193"/>
    <cellStyle name="_Договор аренды ЯЭ с разбивкой" xfId="194"/>
    <cellStyle name="_Договор аренды ЯЭ с разбивкой_Новая инструкция1_фст" xfId="195"/>
    <cellStyle name="_Защита ФЗП" xfId="196"/>
    <cellStyle name="_Исходные данные для модели" xfId="197"/>
    <cellStyle name="_Исходные данные для модели_Новая инструкция1_фст" xfId="198"/>
    <cellStyle name="_Консолидация-2008-проект-new" xfId="199"/>
    <cellStyle name="_Материалы СВОД T 3_ 9" xfId="200"/>
    <cellStyle name="_Модель - 2(23)" xfId="201"/>
    <cellStyle name="_МОДЕЛЬ_1 (2)" xfId="202"/>
    <cellStyle name="_МОДЕЛЬ_1 (2) 2" xfId="203"/>
    <cellStyle name="_МОДЕЛЬ_1 (2) 2_OREP.KU.2011.MONTHLY.02(v0.1)" xfId="204"/>
    <cellStyle name="_МОДЕЛЬ_1 (2) 2_OREP.KU.2011.MONTHLY.02(v0.4)" xfId="205"/>
    <cellStyle name="_МОДЕЛЬ_1 (2) 2_OREP.KU.2011.MONTHLY.11(v1.4)" xfId="206"/>
    <cellStyle name="_МОДЕЛЬ_1 (2) 2_TEPLO.OTPUSK" xfId="207"/>
    <cellStyle name="_МОДЕЛЬ_1 (2) 2_UPDATE.OREP.KU.2011.MONTHLY.02.TO.1.2" xfId="208"/>
    <cellStyle name="_МОДЕЛЬ_1 (2)_46EE.2011(v1.0)" xfId="209"/>
    <cellStyle name="_МОДЕЛЬ_1 (2)_46EE.2011(v1.0)_46TE.2011(v1.0)" xfId="210"/>
    <cellStyle name="_МОДЕЛЬ_1 (2)_46EE.2011(v1.0)_INDEX.STATION.2012(v1.0)_" xfId="211"/>
    <cellStyle name="_МОДЕЛЬ_1 (2)_46EE.2011(v1.0)_INDEX.STATION.2012(v2.0)" xfId="212"/>
    <cellStyle name="_МОДЕЛЬ_1 (2)_46EE.2011(v1.0)_INDEX.STATION.2012(v2.1)" xfId="213"/>
    <cellStyle name="_МОДЕЛЬ_1 (2)_46EE.2011(v1.0)_IST.FIN.GISEE(v1.2)" xfId="214"/>
    <cellStyle name="_МОДЕЛЬ_1 (2)_46EE.2011(v1.0)_TEPLO.PREDEL.2012.M(v1.1)_test" xfId="215"/>
    <cellStyle name="_МОДЕЛЬ_1 (2)_46EE.2011(v1.2)" xfId="216"/>
    <cellStyle name="_МОДЕЛЬ_1 (2)_46EP.2012(v0.1)" xfId="217"/>
    <cellStyle name="_МОДЕЛЬ_1 (2)_46TE.2011(v1.0)" xfId="218"/>
    <cellStyle name="_МОДЕЛЬ_1 (2)_ARMRAZR" xfId="219"/>
    <cellStyle name="_МОДЕЛЬ_1 (2)_BALANCE.WARM.2010.FACT(v1.0)" xfId="220"/>
    <cellStyle name="_МОДЕЛЬ_1 (2)_BALANCE.WARM.2010.PLAN" xfId="221"/>
    <cellStyle name="_МОДЕЛЬ_1 (2)_BALANCE.WARM.2011YEAR(v0.7)" xfId="222"/>
    <cellStyle name="_МОДЕЛЬ_1 (2)_BALANCE.WARM.2011YEAR.NEW.UPDATE.SCHEME" xfId="223"/>
    <cellStyle name="_МОДЕЛЬ_1 (2)_EE.2REK.P2011.4.78(v0.3)" xfId="224"/>
    <cellStyle name="_МОДЕЛЬ_1 (2)_FORM910.2012(v1.1)" xfId="225"/>
    <cellStyle name="_МОДЕЛЬ_1 (2)_FORMA23-N.ENRG.2011 (v0.1)" xfId="226"/>
    <cellStyle name="_МОДЕЛЬ_1 (2)_INVEST.EE.PLAN.4.78(v0.1)" xfId="227"/>
    <cellStyle name="_МОДЕЛЬ_1 (2)_INVEST.EE.PLAN.4.78(v0.3)" xfId="228"/>
    <cellStyle name="_МОДЕЛЬ_1 (2)_INVEST.EE.PLAN.4.78(v1.0)" xfId="229"/>
    <cellStyle name="_МОДЕЛЬ_1 (2)_INVEST.PLAN.4.78(v0.1)" xfId="230"/>
    <cellStyle name="_МОДЕЛЬ_1 (2)_INVEST.WARM.PLAN.4.78(v0.1)" xfId="231"/>
    <cellStyle name="_МОДЕЛЬ_1 (2)_INVEST_WARM_PLAN" xfId="232"/>
    <cellStyle name="_МОДЕЛЬ_1 (2)_IST.FIN.GISEE(v1.2)" xfId="233"/>
    <cellStyle name="_МОДЕЛЬ_1 (2)_NADB.JNVLS.APTEKA.2011(v1.3.3)" xfId="234"/>
    <cellStyle name="_МОДЕЛЬ_1 (2)_NADB.JNVLS.APTEKA.2011(v1.3.3)_46TE.2011(v1.0)" xfId="235"/>
    <cellStyle name="_МОДЕЛЬ_1 (2)_NADB.JNVLS.APTEKA.2011(v1.3.3)_INDEX.STATION.2012(v1.0)_" xfId="236"/>
    <cellStyle name="_МОДЕЛЬ_1 (2)_NADB.JNVLS.APTEKA.2011(v1.3.3)_INDEX.STATION.2012(v2.0)" xfId="237"/>
    <cellStyle name="_МОДЕЛЬ_1 (2)_NADB.JNVLS.APTEKA.2011(v1.3.3)_INDEX.STATION.2012(v2.1)" xfId="238"/>
    <cellStyle name="_МОДЕЛЬ_1 (2)_NADB.JNVLS.APTEKA.2011(v1.3.3)_IST.FIN.GISEE(v1.2)" xfId="239"/>
    <cellStyle name="_МОДЕЛЬ_1 (2)_NADB.JNVLS.APTEKA.2011(v1.3.3)_TEPLO.PREDEL.2012.M(v1.1)_test" xfId="240"/>
    <cellStyle name="_МОДЕЛЬ_1 (2)_NADB.JNVLS.APTEKA.2011(v1.3.4)" xfId="241"/>
    <cellStyle name="_МОДЕЛЬ_1 (2)_NADB.JNVLS.APTEKA.2011(v1.3.4)_46TE.2011(v1.0)" xfId="242"/>
    <cellStyle name="_МОДЕЛЬ_1 (2)_NADB.JNVLS.APTEKA.2011(v1.3.4)_INDEX.STATION.2012(v1.0)_" xfId="243"/>
    <cellStyle name="_МОДЕЛЬ_1 (2)_NADB.JNVLS.APTEKA.2011(v1.3.4)_INDEX.STATION.2012(v2.0)" xfId="244"/>
    <cellStyle name="_МОДЕЛЬ_1 (2)_NADB.JNVLS.APTEKA.2011(v1.3.4)_INDEX.STATION.2012(v2.1)" xfId="245"/>
    <cellStyle name="_МОДЕЛЬ_1 (2)_NADB.JNVLS.APTEKA.2011(v1.3.4)_IST.FIN.GISEE(v1.2)" xfId="246"/>
    <cellStyle name="_МОДЕЛЬ_1 (2)_NADB.JNVLS.APTEKA.2011(v1.3.4)_TEPLO.PREDEL.2012.M(v1.1)_test" xfId="247"/>
    <cellStyle name="_МОДЕЛЬ_1 (2)_PASSPORT.TEPLO.PROIZV(v2.0)" xfId="248"/>
    <cellStyle name="_МОДЕЛЬ_1 (2)_PASSPORT.TEPLO.PROIZV(v2.1)" xfId="249"/>
    <cellStyle name="_МОДЕЛЬ_1 (2)_PR.PROG.WARM.NOTCOMBI.2012.2.16_v1.4(04.04.11) " xfId="250"/>
    <cellStyle name="_МОДЕЛЬ_1 (2)_PREDEL.JKH.UTV.2011(v1.0.1)" xfId="251"/>
    <cellStyle name="_МОДЕЛЬ_1 (2)_PREDEL.JKH.UTV.2011(v1.0.1)_46TE.2011(v1.0)" xfId="252"/>
    <cellStyle name="_МОДЕЛЬ_1 (2)_PREDEL.JKH.UTV.2011(v1.0.1)_INDEX.STATION.2012(v1.0)_" xfId="253"/>
    <cellStyle name="_МОДЕЛЬ_1 (2)_PREDEL.JKH.UTV.2011(v1.0.1)_INDEX.STATION.2012(v2.0)" xfId="254"/>
    <cellStyle name="_МОДЕЛЬ_1 (2)_PREDEL.JKH.UTV.2011(v1.0.1)_INDEX.STATION.2012(v2.1)" xfId="255"/>
    <cellStyle name="_МОДЕЛЬ_1 (2)_PREDEL.JKH.UTV.2011(v1.0.1)_IST.FIN.GISEE(v1.2)" xfId="256"/>
    <cellStyle name="_МОДЕЛЬ_1 (2)_PREDEL.JKH.UTV.2011(v1.0.1)_TEPLO.PREDEL.2012.M(v1.1)_test" xfId="257"/>
    <cellStyle name="_МОДЕЛЬ_1 (2)_PREDEL.JKH.UTV.2011(v1.1)" xfId="258"/>
    <cellStyle name="_МОДЕЛЬ_1 (2)_REP.BLR.2012(v1.0)" xfId="259"/>
    <cellStyle name="_МОДЕЛЬ_1 (2)_TEHSHEET" xfId="260"/>
    <cellStyle name="_МОДЕЛЬ_1 (2)_TEPLO.PREDEL.2012.M(v1.1)" xfId="261"/>
    <cellStyle name="_МОДЕЛЬ_1 (2)_TEST.TEMPLATE" xfId="262"/>
    <cellStyle name="_МОДЕЛЬ_1 (2)_UPDATE.46EE.2011.TO.1.1" xfId="263"/>
    <cellStyle name="_МОДЕЛЬ_1 (2)_UPDATE.46TE.2011.TO.1.1" xfId="264"/>
    <cellStyle name="_МОДЕЛЬ_1 (2)_UPDATE.46TE.2011.TO.1.2" xfId="265"/>
    <cellStyle name="_МОДЕЛЬ_1 (2)_UPDATE.BALANCE.WARM.2011YEAR.TO.1.1" xfId="266"/>
    <cellStyle name="_МОДЕЛЬ_1 (2)_UPDATE.BALANCE.WARM.2011YEAR.TO.1.1_46TE.2011(v1.0)" xfId="267"/>
    <cellStyle name="_МОДЕЛЬ_1 (2)_UPDATE.BALANCE.WARM.2011YEAR.TO.1.1_INDEX.STATION.2012(v1.0)_" xfId="268"/>
    <cellStyle name="_МОДЕЛЬ_1 (2)_UPDATE.BALANCE.WARM.2011YEAR.TO.1.1_INDEX.STATION.2012(v2.0)" xfId="269"/>
    <cellStyle name="_МОДЕЛЬ_1 (2)_UPDATE.BALANCE.WARM.2011YEAR.TO.1.1_INDEX.STATION.2012(v2.1)" xfId="270"/>
    <cellStyle name="_МОДЕЛЬ_1 (2)_UPDATE.BALANCE.WARM.2011YEAR.TO.1.1_IST.FIN.GISEE(v1.2)" xfId="271"/>
    <cellStyle name="_МОДЕЛЬ_1 (2)_UPDATE.BALANCE.WARM.2011YEAR.TO.1.1_OREP.KU.2011.MONTHLY.02(v1.1)" xfId="272"/>
    <cellStyle name="_МОДЕЛЬ_1 (2)_UPDATE.BALANCE.WARM.2011YEAR.TO.1.1_TEPLO.PREDEL.2012.M(v1.1)_test" xfId="273"/>
    <cellStyle name="_МОДЕЛЬ_1 (2)_UPDATE.IST.FIN.GISEE.TO.1.3" xfId="274"/>
    <cellStyle name="_МОДЕЛЬ_1 (2)_UPDATE.NADB.JNVLS.APTEKA.2011.TO.1.3.4" xfId="275"/>
    <cellStyle name="_МОДЕЛЬ_1 (2)_WARM.CALC.2012.3.23(v1.0)" xfId="276"/>
    <cellStyle name="_МОДЕЛЬ_1 (2)_WARM.CALC.2012.3.23(v1.1)" xfId="277"/>
    <cellStyle name="_МОДЕЛЬ_1 (2)_Книга2_PR.PROG.WARM.NOTCOMBI.2012.2.16_v1.4(04.04.11) " xfId="278"/>
    <cellStyle name="_НВВ 2009 постатейно свод по филиалам_09_02_09" xfId="279"/>
    <cellStyle name="_НВВ 2009 постатейно свод по филиалам_09_02_09_Новая инструкция1_фст" xfId="280"/>
    <cellStyle name="_НВВ 2009 постатейно свод по филиалам_для Валентина" xfId="281"/>
    <cellStyle name="_НВВ 2009 постатейно свод по филиалам_для Валентина_Новая инструкция1_фст" xfId="282"/>
    <cellStyle name="_Омск" xfId="283"/>
    <cellStyle name="_Омск_Новая инструкция1_фст" xfId="284"/>
    <cellStyle name="_ОТ ИД 2009" xfId="285"/>
    <cellStyle name="_ОТ ИД 2009_Новая инструкция1_фст" xfId="286"/>
    <cellStyle name="_пр 5 тариф RAB" xfId="287"/>
    <cellStyle name="_пр 5 тариф RAB 2" xfId="288"/>
    <cellStyle name="_пр 5 тариф RAB 2_OREP.KU.2011.MONTHLY.02(v0.1)" xfId="289"/>
    <cellStyle name="_пр 5 тариф RAB 2_OREP.KU.2011.MONTHLY.02(v0.4)" xfId="290"/>
    <cellStyle name="_пр 5 тариф RAB 2_OREP.KU.2011.MONTHLY.11(v1.4)" xfId="291"/>
    <cellStyle name="_пр 5 тариф RAB 2_TEPLO.OTPUSK" xfId="292"/>
    <cellStyle name="_пр 5 тариф RAB 2_UPDATE.OREP.KU.2011.MONTHLY.02.TO.1.2" xfId="293"/>
    <cellStyle name="_пр 5 тариф RAB_46EE.2011(v1.0)" xfId="294"/>
    <cellStyle name="_пр 5 тариф RAB_46EE.2011(v1.0)_46TE.2011(v1.0)" xfId="295"/>
    <cellStyle name="_пр 5 тариф RAB_46EE.2011(v1.0)_INDEX.STATION.2012(v1.0)_" xfId="296"/>
    <cellStyle name="_пр 5 тариф RAB_46EE.2011(v1.0)_INDEX.STATION.2012(v2.0)" xfId="297"/>
    <cellStyle name="_пр 5 тариф RAB_46EE.2011(v1.0)_INDEX.STATION.2012(v2.1)" xfId="298"/>
    <cellStyle name="_пр 5 тариф RAB_46EE.2011(v1.0)_IST.FIN.GISEE(v1.2)" xfId="299"/>
    <cellStyle name="_пр 5 тариф RAB_46EE.2011(v1.0)_TEPLO.PREDEL.2012.M(v1.1)_test" xfId="300"/>
    <cellStyle name="_пр 5 тариф RAB_46EE.2011(v1.2)" xfId="301"/>
    <cellStyle name="_пр 5 тариф RAB_46EP.2012(v0.1)" xfId="302"/>
    <cellStyle name="_пр 5 тариф RAB_46TE.2011(v1.0)" xfId="303"/>
    <cellStyle name="_пр 5 тариф RAB_ARMRAZR" xfId="304"/>
    <cellStyle name="_пр 5 тариф RAB_BALANCE.WARM.2010.FACT(v1.0)" xfId="305"/>
    <cellStyle name="_пр 5 тариф RAB_BALANCE.WARM.2010.PLAN" xfId="306"/>
    <cellStyle name="_пр 5 тариф RAB_BALANCE.WARM.2011YEAR(v0.7)" xfId="307"/>
    <cellStyle name="_пр 5 тариф RAB_BALANCE.WARM.2011YEAR.NEW.UPDATE.SCHEME" xfId="308"/>
    <cellStyle name="_пр 5 тариф RAB_EE.2REK.P2011.4.78(v0.3)" xfId="309"/>
    <cellStyle name="_пр 5 тариф RAB_FORM910.2012(v1.1)" xfId="310"/>
    <cellStyle name="_пр 5 тариф RAB_FORMA23-N.ENRG.2011 (v0.1)" xfId="311"/>
    <cellStyle name="_пр 5 тариф RAB_INVEST.EE.PLAN.4.78(v0.1)" xfId="312"/>
    <cellStyle name="_пр 5 тариф RAB_INVEST.EE.PLAN.4.78(v0.3)" xfId="313"/>
    <cellStyle name="_пр 5 тариф RAB_INVEST.EE.PLAN.4.78(v1.0)" xfId="314"/>
    <cellStyle name="_пр 5 тариф RAB_INVEST.PLAN.4.78(v0.1)" xfId="315"/>
    <cellStyle name="_пр 5 тариф RAB_INVEST.WARM.PLAN.4.78(v0.1)" xfId="316"/>
    <cellStyle name="_пр 5 тариф RAB_INVEST_WARM_PLAN" xfId="317"/>
    <cellStyle name="_пр 5 тариф RAB_IST.FIN.GISEE(v1.2)" xfId="318"/>
    <cellStyle name="_пр 5 тариф RAB_NADB.JNVLS.APTEKA.2011(v1.3.3)" xfId="319"/>
    <cellStyle name="_пр 5 тариф RAB_NADB.JNVLS.APTEKA.2011(v1.3.3)_46TE.2011(v1.0)" xfId="320"/>
    <cellStyle name="_пр 5 тариф RAB_NADB.JNVLS.APTEKA.2011(v1.3.3)_INDEX.STATION.2012(v1.0)_" xfId="321"/>
    <cellStyle name="_пр 5 тариф RAB_NADB.JNVLS.APTEKA.2011(v1.3.3)_INDEX.STATION.2012(v2.0)" xfId="322"/>
    <cellStyle name="_пр 5 тариф RAB_NADB.JNVLS.APTEKA.2011(v1.3.3)_INDEX.STATION.2012(v2.1)" xfId="323"/>
    <cellStyle name="_пр 5 тариф RAB_NADB.JNVLS.APTEKA.2011(v1.3.3)_IST.FIN.GISEE(v1.2)" xfId="324"/>
    <cellStyle name="_пр 5 тариф RAB_NADB.JNVLS.APTEKA.2011(v1.3.3)_TEPLO.PREDEL.2012.M(v1.1)_test" xfId="325"/>
    <cellStyle name="_пр 5 тариф RAB_NADB.JNVLS.APTEKA.2011(v1.3.4)" xfId="326"/>
    <cellStyle name="_пр 5 тариф RAB_NADB.JNVLS.APTEKA.2011(v1.3.4)_46TE.2011(v1.0)" xfId="327"/>
    <cellStyle name="_пр 5 тариф RAB_NADB.JNVLS.APTEKA.2011(v1.3.4)_INDEX.STATION.2012(v1.0)_" xfId="328"/>
    <cellStyle name="_пр 5 тариф RAB_NADB.JNVLS.APTEKA.2011(v1.3.4)_INDEX.STATION.2012(v2.0)" xfId="329"/>
    <cellStyle name="_пр 5 тариф RAB_NADB.JNVLS.APTEKA.2011(v1.3.4)_INDEX.STATION.2012(v2.1)" xfId="330"/>
    <cellStyle name="_пр 5 тариф RAB_NADB.JNVLS.APTEKA.2011(v1.3.4)_IST.FIN.GISEE(v1.2)" xfId="331"/>
    <cellStyle name="_пр 5 тариф RAB_NADB.JNVLS.APTEKA.2011(v1.3.4)_TEPLO.PREDEL.2012.M(v1.1)_test" xfId="332"/>
    <cellStyle name="_пр 5 тариф RAB_PASSPORT.TEPLO.PROIZV(v2.0)" xfId="333"/>
    <cellStyle name="_пр 5 тариф RAB_PASSPORT.TEPLO.PROIZV(v2.1)" xfId="334"/>
    <cellStyle name="_пр 5 тариф RAB_PR.PROG.WARM.NOTCOMBI.2012.2.16_v1.4(04.04.11) " xfId="335"/>
    <cellStyle name="_пр 5 тариф RAB_PREDEL.JKH.UTV.2011(v1.0.1)" xfId="336"/>
    <cellStyle name="_пр 5 тариф RAB_PREDEL.JKH.UTV.2011(v1.0.1)_46TE.2011(v1.0)" xfId="337"/>
    <cellStyle name="_пр 5 тариф RAB_PREDEL.JKH.UTV.2011(v1.0.1)_INDEX.STATION.2012(v1.0)_" xfId="338"/>
    <cellStyle name="_пр 5 тариф RAB_PREDEL.JKH.UTV.2011(v1.0.1)_INDEX.STATION.2012(v2.0)" xfId="339"/>
    <cellStyle name="_пр 5 тариф RAB_PREDEL.JKH.UTV.2011(v1.0.1)_INDEX.STATION.2012(v2.1)" xfId="340"/>
    <cellStyle name="_пр 5 тариф RAB_PREDEL.JKH.UTV.2011(v1.0.1)_IST.FIN.GISEE(v1.2)" xfId="341"/>
    <cellStyle name="_пр 5 тариф RAB_PREDEL.JKH.UTV.2011(v1.0.1)_TEPLO.PREDEL.2012.M(v1.1)_test" xfId="342"/>
    <cellStyle name="_пр 5 тариф RAB_PREDEL.JKH.UTV.2011(v1.1)" xfId="343"/>
    <cellStyle name="_пр 5 тариф RAB_REP.BLR.2012(v1.0)" xfId="344"/>
    <cellStyle name="_пр 5 тариф RAB_TEHSHEET" xfId="345"/>
    <cellStyle name="_пр 5 тариф RAB_TEPLO.PREDEL.2012.M(v1.1)" xfId="346"/>
    <cellStyle name="_пр 5 тариф RAB_TEST.TEMPLATE" xfId="347"/>
    <cellStyle name="_пр 5 тариф RAB_UPDATE.46EE.2011.TO.1.1" xfId="348"/>
    <cellStyle name="_пр 5 тариф RAB_UPDATE.46TE.2011.TO.1.1" xfId="349"/>
    <cellStyle name="_пр 5 тариф RAB_UPDATE.46TE.2011.TO.1.2" xfId="350"/>
    <cellStyle name="_пр 5 тариф RAB_UPDATE.BALANCE.WARM.2011YEAR.TO.1.1" xfId="351"/>
    <cellStyle name="_пр 5 тариф RAB_UPDATE.BALANCE.WARM.2011YEAR.TO.1.1_46TE.2011(v1.0)" xfId="352"/>
    <cellStyle name="_пр 5 тариф RAB_UPDATE.BALANCE.WARM.2011YEAR.TO.1.1_INDEX.STATION.2012(v1.0)_" xfId="353"/>
    <cellStyle name="_пр 5 тариф RAB_UPDATE.BALANCE.WARM.2011YEAR.TO.1.1_INDEX.STATION.2012(v2.0)" xfId="354"/>
    <cellStyle name="_пр 5 тариф RAB_UPDATE.BALANCE.WARM.2011YEAR.TO.1.1_INDEX.STATION.2012(v2.1)" xfId="355"/>
    <cellStyle name="_пр 5 тариф RAB_UPDATE.BALANCE.WARM.2011YEAR.TO.1.1_IST.FIN.GISEE(v1.2)" xfId="356"/>
    <cellStyle name="_пр 5 тариф RAB_UPDATE.BALANCE.WARM.2011YEAR.TO.1.1_OREP.KU.2011.MONTHLY.02(v1.1)" xfId="357"/>
    <cellStyle name="_пр 5 тариф RAB_UPDATE.BALANCE.WARM.2011YEAR.TO.1.1_TEPLO.PREDEL.2012.M(v1.1)_test" xfId="358"/>
    <cellStyle name="_пр 5 тариф RAB_UPDATE.IST.FIN.GISEE.TO.1.3" xfId="359"/>
    <cellStyle name="_пр 5 тариф RAB_UPDATE.NADB.JNVLS.APTEKA.2011.TO.1.3.4" xfId="360"/>
    <cellStyle name="_пр 5 тариф RAB_WARM.CALC.2012.3.23(v1.0)" xfId="361"/>
    <cellStyle name="_пр 5 тариф RAB_WARM.CALC.2012.3.23(v1.1)" xfId="362"/>
    <cellStyle name="_пр 5 тариф RAB_Книга2_PR.PROG.WARM.NOTCOMBI.2012.2.16_v1.4(04.04.11) " xfId="363"/>
    <cellStyle name="_Предожение _ДБП_2009 г ( согласованные БП)  (2)" xfId="364"/>
    <cellStyle name="_Предожение _ДБП_2009 г ( согласованные БП)  (2)_Новая инструкция1_фст" xfId="365"/>
    <cellStyle name="_ПРИЛ. 2003_ЧТЭ" xfId="366"/>
    <cellStyle name="_ПРИЛ. 2003_ЧТЭ_03.12. - 10 котельных инв.прогр. тепловая энергия 1" xfId="367"/>
    <cellStyle name="_ПРИЛ. 2003_ЧТЭ_19.07.11 " xfId="368"/>
    <cellStyle name="_Приложение 2 0806 факт" xfId="369"/>
    <cellStyle name="_Приложение МТС-3-КС" xfId="370"/>
    <cellStyle name="_Приложение МТС-3-КС_Новая инструкция1_фст" xfId="371"/>
    <cellStyle name="_Приложение-МТС--2-1" xfId="372"/>
    <cellStyle name="_Приложение-МТС--2-1_Новая инструкция1_фст" xfId="373"/>
    <cellStyle name="_Расчет RAB_22072008" xfId="374"/>
    <cellStyle name="_Расчет RAB_22072008 2" xfId="375"/>
    <cellStyle name="_Расчет RAB_22072008 2_OREP.KU.2011.MONTHLY.02(v0.1)" xfId="376"/>
    <cellStyle name="_Расчет RAB_22072008 2_OREP.KU.2011.MONTHLY.02(v0.4)" xfId="377"/>
    <cellStyle name="_Расчет RAB_22072008 2_OREP.KU.2011.MONTHLY.11(v1.4)" xfId="378"/>
    <cellStyle name="_Расчет RAB_22072008 2_TEPLO.OTPUSK" xfId="379"/>
    <cellStyle name="_Расчет RAB_22072008 2_UPDATE.OREP.KU.2011.MONTHLY.02.TO.1.2" xfId="380"/>
    <cellStyle name="_Расчет RAB_22072008_46EE.2011(v1.0)" xfId="381"/>
    <cellStyle name="_Расчет RAB_22072008_46EE.2011(v1.0)_46TE.2011(v1.0)" xfId="382"/>
    <cellStyle name="_Расчет RAB_22072008_46EE.2011(v1.0)_INDEX.STATION.2012(v1.0)_" xfId="383"/>
    <cellStyle name="_Расчет RAB_22072008_46EE.2011(v1.0)_INDEX.STATION.2012(v2.0)" xfId="384"/>
    <cellStyle name="_Расчет RAB_22072008_46EE.2011(v1.0)_INDEX.STATION.2012(v2.1)" xfId="385"/>
    <cellStyle name="_Расчет RAB_22072008_46EE.2011(v1.0)_IST.FIN.GISEE(v1.2)" xfId="386"/>
    <cellStyle name="_Расчет RAB_22072008_46EE.2011(v1.0)_TEPLO.PREDEL.2012.M(v1.1)_test" xfId="387"/>
    <cellStyle name="_Расчет RAB_22072008_46EE.2011(v1.2)" xfId="388"/>
    <cellStyle name="_Расчет RAB_22072008_46EP.2012(v0.1)" xfId="389"/>
    <cellStyle name="_Расчет RAB_22072008_46TE.2011(v1.0)" xfId="390"/>
    <cellStyle name="_Расчет RAB_22072008_ARMRAZR" xfId="391"/>
    <cellStyle name="_Расчет RAB_22072008_BALANCE.WARM.2010.FACT(v1.0)" xfId="392"/>
    <cellStyle name="_Расчет RAB_22072008_BALANCE.WARM.2010.PLAN" xfId="393"/>
    <cellStyle name="_Расчет RAB_22072008_BALANCE.WARM.2011YEAR(v0.7)" xfId="394"/>
    <cellStyle name="_Расчет RAB_22072008_BALANCE.WARM.2011YEAR.NEW.UPDATE.SCHEME" xfId="395"/>
    <cellStyle name="_Расчет RAB_22072008_EE.2REK.P2011.4.78(v0.3)" xfId="396"/>
    <cellStyle name="_Расчет RAB_22072008_FORM910.2012(v1.1)" xfId="397"/>
    <cellStyle name="_Расчет RAB_22072008_FORMA23-N.ENRG.2011 (v0.1)" xfId="398"/>
    <cellStyle name="_Расчет RAB_22072008_INVEST.EE.PLAN.4.78(v0.1)" xfId="399"/>
    <cellStyle name="_Расчет RAB_22072008_INVEST.EE.PLAN.4.78(v0.3)" xfId="400"/>
    <cellStyle name="_Расчет RAB_22072008_INVEST.EE.PLAN.4.78(v1.0)" xfId="401"/>
    <cellStyle name="_Расчет RAB_22072008_INVEST.PLAN.4.78(v0.1)" xfId="402"/>
    <cellStyle name="_Расчет RAB_22072008_INVEST.WARM.PLAN.4.78(v0.1)" xfId="403"/>
    <cellStyle name="_Расчет RAB_22072008_INVEST_WARM_PLAN" xfId="404"/>
    <cellStyle name="_Расчет RAB_22072008_IST.FIN.GISEE(v1.2)" xfId="405"/>
    <cellStyle name="_Расчет RAB_22072008_NADB.JNVLS.APTEKA.2011(v1.3.3)" xfId="406"/>
    <cellStyle name="_Расчет RAB_22072008_NADB.JNVLS.APTEKA.2011(v1.3.3)_46TE.2011(v1.0)" xfId="407"/>
    <cellStyle name="_Расчет RAB_22072008_NADB.JNVLS.APTEKA.2011(v1.3.3)_INDEX.STATION.2012(v1.0)_" xfId="408"/>
    <cellStyle name="_Расчет RAB_22072008_NADB.JNVLS.APTEKA.2011(v1.3.3)_INDEX.STATION.2012(v2.0)" xfId="409"/>
    <cellStyle name="_Расчет RAB_22072008_NADB.JNVLS.APTEKA.2011(v1.3.3)_INDEX.STATION.2012(v2.1)" xfId="410"/>
    <cellStyle name="_Расчет RAB_22072008_NADB.JNVLS.APTEKA.2011(v1.3.3)_IST.FIN.GISEE(v1.2)" xfId="411"/>
    <cellStyle name="_Расчет RAB_22072008_NADB.JNVLS.APTEKA.2011(v1.3.3)_TEPLO.PREDEL.2012.M(v1.1)_test" xfId="412"/>
    <cellStyle name="_Расчет RAB_22072008_NADB.JNVLS.APTEKA.2011(v1.3.4)" xfId="413"/>
    <cellStyle name="_Расчет RAB_22072008_NADB.JNVLS.APTEKA.2011(v1.3.4)_46TE.2011(v1.0)" xfId="414"/>
    <cellStyle name="_Расчет RAB_22072008_NADB.JNVLS.APTEKA.2011(v1.3.4)_INDEX.STATION.2012(v1.0)_" xfId="415"/>
    <cellStyle name="_Расчет RAB_22072008_NADB.JNVLS.APTEKA.2011(v1.3.4)_INDEX.STATION.2012(v2.0)" xfId="416"/>
    <cellStyle name="_Расчет RAB_22072008_NADB.JNVLS.APTEKA.2011(v1.3.4)_INDEX.STATION.2012(v2.1)" xfId="417"/>
    <cellStyle name="_Расчет RAB_22072008_NADB.JNVLS.APTEKA.2011(v1.3.4)_IST.FIN.GISEE(v1.2)" xfId="418"/>
    <cellStyle name="_Расчет RAB_22072008_NADB.JNVLS.APTEKA.2011(v1.3.4)_TEPLO.PREDEL.2012.M(v1.1)_test" xfId="419"/>
    <cellStyle name="_Расчет RAB_22072008_PASSPORT.TEPLO.PROIZV(v2.0)" xfId="420"/>
    <cellStyle name="_Расчет RAB_22072008_PASSPORT.TEPLO.PROIZV(v2.1)" xfId="421"/>
    <cellStyle name="_Расчет RAB_22072008_PR.PROG.WARM.NOTCOMBI.2012.2.16_v1.4(04.04.11) " xfId="422"/>
    <cellStyle name="_Расчет RAB_22072008_PREDEL.JKH.UTV.2011(v1.0.1)" xfId="423"/>
    <cellStyle name="_Расчет RAB_22072008_PREDEL.JKH.UTV.2011(v1.0.1)_46TE.2011(v1.0)" xfId="424"/>
    <cellStyle name="_Расчет RAB_22072008_PREDEL.JKH.UTV.2011(v1.0.1)_INDEX.STATION.2012(v1.0)_" xfId="425"/>
    <cellStyle name="_Расчет RAB_22072008_PREDEL.JKH.UTV.2011(v1.0.1)_INDEX.STATION.2012(v2.0)" xfId="426"/>
    <cellStyle name="_Расчет RAB_22072008_PREDEL.JKH.UTV.2011(v1.0.1)_INDEX.STATION.2012(v2.1)" xfId="427"/>
    <cellStyle name="_Расчет RAB_22072008_PREDEL.JKH.UTV.2011(v1.0.1)_IST.FIN.GISEE(v1.2)" xfId="428"/>
    <cellStyle name="_Расчет RAB_22072008_PREDEL.JKH.UTV.2011(v1.0.1)_TEPLO.PREDEL.2012.M(v1.1)_test" xfId="429"/>
    <cellStyle name="_Расчет RAB_22072008_PREDEL.JKH.UTV.2011(v1.1)" xfId="430"/>
    <cellStyle name="_Расчет RAB_22072008_REP.BLR.2012(v1.0)" xfId="431"/>
    <cellStyle name="_Расчет RAB_22072008_TEHSHEET" xfId="432"/>
    <cellStyle name="_Расчет RAB_22072008_TEPLO.PREDEL.2012.M(v1.1)" xfId="433"/>
    <cellStyle name="_Расчет RAB_22072008_TEST.TEMPLATE" xfId="434"/>
    <cellStyle name="_Расчет RAB_22072008_UPDATE.46EE.2011.TO.1.1" xfId="435"/>
    <cellStyle name="_Расчет RAB_22072008_UPDATE.46TE.2011.TO.1.1" xfId="436"/>
    <cellStyle name="_Расчет RAB_22072008_UPDATE.46TE.2011.TO.1.2" xfId="437"/>
    <cellStyle name="_Расчет RAB_22072008_UPDATE.BALANCE.WARM.2011YEAR.TO.1.1" xfId="438"/>
    <cellStyle name="_Расчет RAB_22072008_UPDATE.BALANCE.WARM.2011YEAR.TO.1.1_46TE.2011(v1.0)" xfId="439"/>
    <cellStyle name="_Расчет RAB_22072008_UPDATE.BALANCE.WARM.2011YEAR.TO.1.1_INDEX.STATION.2012(v1.0)_" xfId="440"/>
    <cellStyle name="_Расчет RAB_22072008_UPDATE.BALANCE.WARM.2011YEAR.TO.1.1_INDEX.STATION.2012(v2.0)" xfId="441"/>
    <cellStyle name="_Расчет RAB_22072008_UPDATE.BALANCE.WARM.2011YEAR.TO.1.1_INDEX.STATION.2012(v2.1)" xfId="442"/>
    <cellStyle name="_Расчет RAB_22072008_UPDATE.BALANCE.WARM.2011YEAR.TO.1.1_IST.FIN.GISEE(v1.2)" xfId="443"/>
    <cellStyle name="_Расчет RAB_22072008_UPDATE.BALANCE.WARM.2011YEAR.TO.1.1_OREP.KU.2011.MONTHLY.02(v1.1)" xfId="444"/>
    <cellStyle name="_Расчет RAB_22072008_UPDATE.BALANCE.WARM.2011YEAR.TO.1.1_TEPLO.PREDEL.2012.M(v1.1)_test" xfId="445"/>
    <cellStyle name="_Расчет RAB_22072008_UPDATE.IST.FIN.GISEE.TO.1.3" xfId="446"/>
    <cellStyle name="_Расчет RAB_22072008_UPDATE.NADB.JNVLS.APTEKA.2011.TO.1.3.4" xfId="447"/>
    <cellStyle name="_Расчет RAB_22072008_WARM.CALC.2012.3.23(v1.0)" xfId="448"/>
    <cellStyle name="_Расчет RAB_22072008_WARM.CALC.2012.3.23(v1.1)" xfId="449"/>
    <cellStyle name="_Расчет RAB_22072008_Книга2_PR.PROG.WARM.NOTCOMBI.2012.2.16_v1.4(04.04.11) " xfId="450"/>
    <cellStyle name="_Расчет RAB_Лен и МОЭСК_с 2010 года_14.04.2009_со сглаж_version 3.0_без ФСК" xfId="451"/>
    <cellStyle name="_Расчет RAB_Лен и МОЭСК_с 2010 года_14.04.2009_со сглаж_version 3.0_без ФСК 2" xfId="452"/>
    <cellStyle name="_Расчет RAB_Лен и МОЭСК_с 2010 года_14.04.2009_со сглаж_version 3.0_без ФСК 2_OREP.KU.2011.MONTHLY.02(v0.1)" xfId="453"/>
    <cellStyle name="_Расчет RAB_Лен и МОЭСК_с 2010 года_14.04.2009_со сглаж_version 3.0_без ФСК 2_OREP.KU.2011.MONTHLY.02(v0.4)" xfId="454"/>
    <cellStyle name="_Расчет RAB_Лен и МОЭСК_с 2010 года_14.04.2009_со сглаж_version 3.0_без ФСК 2_OREP.KU.2011.MONTHLY.11(v1.4)" xfId="455"/>
    <cellStyle name="_Расчет RAB_Лен и МОЭСК_с 2010 года_14.04.2009_со сглаж_version 3.0_без ФСК 2_TEPLO.OTPUSK" xfId="456"/>
    <cellStyle name="_Расчет RAB_Лен и МОЭСК_с 2010 года_14.04.2009_со сглаж_version 3.0_без ФСК 2_UPDATE.OREP.KU.2011.MONTHLY.02.TO.1.2" xfId="457"/>
    <cellStyle name="_Расчет RAB_Лен и МОЭСК_с 2010 года_14.04.2009_со сглаж_version 3.0_без ФСК_46EE.2011(v1.0)" xfId="458"/>
    <cellStyle name="_Расчет RAB_Лен и МОЭСК_с 2010 года_14.04.2009_со сглаж_version 3.0_без ФСК_46EE.2011(v1.0)_46TE.2011(v1.0)" xfId="459"/>
    <cellStyle name="_Расчет RAB_Лен и МОЭСК_с 2010 года_14.04.2009_со сглаж_version 3.0_без ФСК_46EE.2011(v1.0)_INDEX.STATION.2012(v1.0)_" xfId="460"/>
    <cellStyle name="_Расчет RAB_Лен и МОЭСК_с 2010 года_14.04.2009_со сглаж_version 3.0_без ФСК_46EE.2011(v1.0)_INDEX.STATION.2012(v2.0)" xfId="461"/>
    <cellStyle name="_Расчет RAB_Лен и МОЭСК_с 2010 года_14.04.2009_со сглаж_version 3.0_без ФСК_46EE.2011(v1.0)_INDEX.STATION.2012(v2.1)" xfId="462"/>
    <cellStyle name="_Расчет RAB_Лен и МОЭСК_с 2010 года_14.04.2009_со сглаж_version 3.0_без ФСК_46EE.2011(v1.0)_IST.FIN.GISEE(v1.2)" xfId="463"/>
    <cellStyle name="_Расчет RAB_Лен и МОЭСК_с 2010 года_14.04.2009_со сглаж_version 3.0_без ФСК_46EE.2011(v1.0)_TEPLO.PREDEL.2012.M(v1.1)_test" xfId="464"/>
    <cellStyle name="_Расчет RAB_Лен и МОЭСК_с 2010 года_14.04.2009_со сглаж_version 3.0_без ФСК_46EE.2011(v1.2)" xfId="465"/>
    <cellStyle name="_Расчет RAB_Лен и МОЭСК_с 2010 года_14.04.2009_со сглаж_version 3.0_без ФСК_46EP.2012(v0.1)" xfId="466"/>
    <cellStyle name="_Расчет RAB_Лен и МОЭСК_с 2010 года_14.04.2009_со сглаж_version 3.0_без ФСК_46TE.2011(v1.0)" xfId="467"/>
    <cellStyle name="_Расчет RAB_Лен и МОЭСК_с 2010 года_14.04.2009_со сглаж_version 3.0_без ФСК_ARMRAZR" xfId="468"/>
    <cellStyle name="_Расчет RAB_Лен и МОЭСК_с 2010 года_14.04.2009_со сглаж_version 3.0_без ФСК_BALANCE.WARM.2010.FACT(v1.0)" xfId="469"/>
    <cellStyle name="_Расчет RAB_Лен и МОЭСК_с 2010 года_14.04.2009_со сглаж_version 3.0_без ФСК_BALANCE.WARM.2010.PLAN" xfId="470"/>
    <cellStyle name="_Расчет RAB_Лен и МОЭСК_с 2010 года_14.04.2009_со сглаж_version 3.0_без ФСК_BALANCE.WARM.2011YEAR(v0.7)" xfId="471"/>
    <cellStyle name="_Расчет RAB_Лен и МОЭСК_с 2010 года_14.04.2009_со сглаж_version 3.0_без ФСК_BALANCE.WARM.2011YEAR.NEW.UPDATE.SCHEME" xfId="472"/>
    <cellStyle name="_Расчет RAB_Лен и МОЭСК_с 2010 года_14.04.2009_со сглаж_version 3.0_без ФСК_EE.2REK.P2011.4.78(v0.3)" xfId="473"/>
    <cellStyle name="_Расчет RAB_Лен и МОЭСК_с 2010 года_14.04.2009_со сглаж_version 3.0_без ФСК_FORM910.2012(v1.1)" xfId="474"/>
    <cellStyle name="_Расчет RAB_Лен и МОЭСК_с 2010 года_14.04.2009_со сглаж_version 3.0_без ФСК_FORMA23-N.ENRG.2011 (v0.1)" xfId="475"/>
    <cellStyle name="_Расчет RAB_Лен и МОЭСК_с 2010 года_14.04.2009_со сглаж_version 3.0_без ФСК_INVEST.EE.PLAN.4.78(v0.1)" xfId="476"/>
    <cellStyle name="_Расчет RAB_Лен и МОЭСК_с 2010 года_14.04.2009_со сглаж_version 3.0_без ФСК_INVEST.EE.PLAN.4.78(v0.3)" xfId="477"/>
    <cellStyle name="_Расчет RAB_Лен и МОЭСК_с 2010 года_14.04.2009_со сглаж_version 3.0_без ФСК_INVEST.EE.PLAN.4.78(v1.0)" xfId="478"/>
    <cellStyle name="_Расчет RAB_Лен и МОЭСК_с 2010 года_14.04.2009_со сглаж_version 3.0_без ФСК_INVEST.PLAN.4.78(v0.1)" xfId="479"/>
    <cellStyle name="_Расчет RAB_Лен и МОЭСК_с 2010 года_14.04.2009_со сглаж_version 3.0_без ФСК_INVEST.WARM.PLAN.4.78(v0.1)" xfId="480"/>
    <cellStyle name="_Расчет RAB_Лен и МОЭСК_с 2010 года_14.04.2009_со сглаж_version 3.0_без ФСК_INVEST_WARM_PLAN" xfId="481"/>
    <cellStyle name="_Расчет RAB_Лен и МОЭСК_с 2010 года_14.04.2009_со сглаж_version 3.0_без ФСК_IST.FIN.GISEE(v1.2)" xfId="482"/>
    <cellStyle name="_Расчет RAB_Лен и МОЭСК_с 2010 года_14.04.2009_со сглаж_version 3.0_без ФСК_NADB.JNVLS.APTEKA.2011(v1.3.3)" xfId="483"/>
    <cellStyle name="_Расчет RAB_Лен и МОЭСК_с 2010 года_14.04.2009_со сглаж_version 3.0_без ФСК_NADB.JNVLS.APTEKA.2011(v1.3.3)_46TE.2011(v1.0)" xfId="484"/>
    <cellStyle name="_Расчет RAB_Лен и МОЭСК_с 2010 года_14.04.2009_со сглаж_version 3.0_без ФСК_NADB.JNVLS.APTEKA.2011(v1.3.3)_INDEX.STATION.2012(v1.0)_" xfId="485"/>
    <cellStyle name="_Расчет RAB_Лен и МОЭСК_с 2010 года_14.04.2009_со сглаж_version 3.0_без ФСК_NADB.JNVLS.APTEKA.2011(v1.3.3)_INDEX.STATION.2012(v2.0)" xfId="486"/>
    <cellStyle name="_Расчет RAB_Лен и МОЭСК_с 2010 года_14.04.2009_со сглаж_version 3.0_без ФСК_NADB.JNVLS.APTEKA.2011(v1.3.3)_INDEX.STATION.2012(v2.1)" xfId="487"/>
    <cellStyle name="_Расчет RAB_Лен и МОЭСК_с 2010 года_14.04.2009_со сглаж_version 3.0_без ФСК_NADB.JNVLS.APTEKA.2011(v1.3.3)_IST.FIN.GISEE(v1.2)" xfId="488"/>
    <cellStyle name="_Расчет RAB_Лен и МОЭСК_с 2010 года_14.04.2009_со сглаж_version 3.0_без ФСК_NADB.JNVLS.APTEKA.2011(v1.3.3)_TEPLO.PREDEL.2012.M(v1.1)_test" xfId="489"/>
    <cellStyle name="_Расчет RAB_Лен и МОЭСК_с 2010 года_14.04.2009_со сглаж_version 3.0_без ФСК_NADB.JNVLS.APTEKA.2011(v1.3.4)" xfId="490"/>
    <cellStyle name="_Расчет RAB_Лен и МОЭСК_с 2010 года_14.04.2009_со сглаж_version 3.0_без ФСК_NADB.JNVLS.APTEKA.2011(v1.3.4)_46TE.2011(v1.0)" xfId="491"/>
    <cellStyle name="_Расчет RAB_Лен и МОЭСК_с 2010 года_14.04.2009_со сглаж_version 3.0_без ФСК_NADB.JNVLS.APTEKA.2011(v1.3.4)_INDEX.STATION.2012(v1.0)_" xfId="492"/>
    <cellStyle name="_Расчет RAB_Лен и МОЭСК_с 2010 года_14.04.2009_со сглаж_version 3.0_без ФСК_NADB.JNVLS.APTEKA.2011(v1.3.4)_INDEX.STATION.2012(v2.0)" xfId="493"/>
    <cellStyle name="_Расчет RAB_Лен и МОЭСК_с 2010 года_14.04.2009_со сглаж_version 3.0_без ФСК_NADB.JNVLS.APTEKA.2011(v1.3.4)_INDEX.STATION.2012(v2.1)" xfId="494"/>
    <cellStyle name="_Расчет RAB_Лен и МОЭСК_с 2010 года_14.04.2009_со сглаж_version 3.0_без ФСК_NADB.JNVLS.APTEKA.2011(v1.3.4)_IST.FIN.GISEE(v1.2)" xfId="495"/>
    <cellStyle name="_Расчет RAB_Лен и МОЭСК_с 2010 года_14.04.2009_со сглаж_version 3.0_без ФСК_NADB.JNVLS.APTEKA.2011(v1.3.4)_TEPLO.PREDEL.2012.M(v1.1)_test" xfId="496"/>
    <cellStyle name="_Расчет RAB_Лен и МОЭСК_с 2010 года_14.04.2009_со сглаж_version 3.0_без ФСК_PASSPORT.TEPLO.PROIZV(v2.0)" xfId="497"/>
    <cellStyle name="_Расчет RAB_Лен и МОЭСК_с 2010 года_14.04.2009_со сглаж_version 3.0_без ФСК_PASSPORT.TEPLO.PROIZV(v2.1)" xfId="498"/>
    <cellStyle name="_Расчет RAB_Лен и МОЭСК_с 2010 года_14.04.2009_со сглаж_version 3.0_без ФСК_PR.PROG.WARM.NOTCOMBI.2012.2.16_v1.4(04.04.11) " xfId="499"/>
    <cellStyle name="_Расчет RAB_Лен и МОЭСК_с 2010 года_14.04.2009_со сглаж_version 3.0_без ФСК_PREDEL.JKH.UTV.2011(v1.0.1)" xfId="500"/>
    <cellStyle name="_Расчет RAB_Лен и МОЭСК_с 2010 года_14.04.2009_со сглаж_version 3.0_без ФСК_PREDEL.JKH.UTV.2011(v1.0.1)_46TE.2011(v1.0)" xfId="501"/>
    <cellStyle name="_Расчет RAB_Лен и МОЭСК_с 2010 года_14.04.2009_со сглаж_version 3.0_без ФСК_PREDEL.JKH.UTV.2011(v1.0.1)_INDEX.STATION.2012(v1.0)_" xfId="502"/>
    <cellStyle name="_Расчет RAB_Лен и МОЭСК_с 2010 года_14.04.2009_со сглаж_version 3.0_без ФСК_PREDEL.JKH.UTV.2011(v1.0.1)_INDEX.STATION.2012(v2.0)" xfId="503"/>
    <cellStyle name="_Расчет RAB_Лен и МОЭСК_с 2010 года_14.04.2009_со сглаж_version 3.0_без ФСК_PREDEL.JKH.UTV.2011(v1.0.1)_INDEX.STATION.2012(v2.1)" xfId="504"/>
    <cellStyle name="_Расчет RAB_Лен и МОЭСК_с 2010 года_14.04.2009_со сглаж_version 3.0_без ФСК_PREDEL.JKH.UTV.2011(v1.0.1)_IST.FIN.GISEE(v1.2)" xfId="505"/>
    <cellStyle name="_Расчет RAB_Лен и МОЭСК_с 2010 года_14.04.2009_со сглаж_version 3.0_без ФСК_PREDEL.JKH.UTV.2011(v1.0.1)_TEPLO.PREDEL.2012.M(v1.1)_test" xfId="506"/>
    <cellStyle name="_Расчет RAB_Лен и МОЭСК_с 2010 года_14.04.2009_со сглаж_version 3.0_без ФСК_PREDEL.JKH.UTV.2011(v1.1)" xfId="507"/>
    <cellStyle name="_Расчет RAB_Лен и МОЭСК_с 2010 года_14.04.2009_со сглаж_version 3.0_без ФСК_REP.BLR.2012(v1.0)" xfId="508"/>
    <cellStyle name="_Расчет RAB_Лен и МОЭСК_с 2010 года_14.04.2009_со сглаж_version 3.0_без ФСК_TEHSHEET" xfId="509"/>
    <cellStyle name="_Расчет RAB_Лен и МОЭСК_с 2010 года_14.04.2009_со сглаж_version 3.0_без ФСК_TEPLO.PREDEL.2012.M(v1.1)" xfId="510"/>
    <cellStyle name="_Расчет RAB_Лен и МОЭСК_с 2010 года_14.04.2009_со сглаж_version 3.0_без ФСК_TEST.TEMPLATE" xfId="511"/>
    <cellStyle name="_Расчет RAB_Лен и МОЭСК_с 2010 года_14.04.2009_со сглаж_version 3.0_без ФСК_UPDATE.46EE.2011.TO.1.1" xfId="512"/>
    <cellStyle name="_Расчет RAB_Лен и МОЭСК_с 2010 года_14.04.2009_со сглаж_version 3.0_без ФСК_UPDATE.46TE.2011.TO.1.1" xfId="513"/>
    <cellStyle name="_Расчет RAB_Лен и МОЭСК_с 2010 года_14.04.2009_со сглаж_version 3.0_без ФСК_UPDATE.46TE.2011.TO.1.2" xfId="514"/>
    <cellStyle name="_Расчет RAB_Лен и МОЭСК_с 2010 года_14.04.2009_со сглаж_version 3.0_без ФСК_UPDATE.BALANCE.WARM.2011YEAR.TO.1.1" xfId="515"/>
    <cellStyle name="_Расчет RAB_Лен и МОЭСК_с 2010 года_14.04.2009_со сглаж_version 3.0_без ФСК_UPDATE.BALANCE.WARM.2011YEAR.TO.1.1_46TE.2011(v1.0)" xfId="516"/>
    <cellStyle name="_Расчет RAB_Лен и МОЭСК_с 2010 года_14.04.2009_со сглаж_version 3.0_без ФСК_UPDATE.BALANCE.WARM.2011YEAR.TO.1.1_INDEX.STATION.2012(v1.0)_" xfId="517"/>
    <cellStyle name="_Расчет RAB_Лен и МОЭСК_с 2010 года_14.04.2009_со сглаж_version 3.0_без ФСК_UPDATE.BALANCE.WARM.2011YEAR.TO.1.1_INDEX.STATION.2012(v2.0)" xfId="518"/>
    <cellStyle name="_Расчет RAB_Лен и МОЭСК_с 2010 года_14.04.2009_со сглаж_version 3.0_без ФСК_UPDATE.BALANCE.WARM.2011YEAR.TO.1.1_INDEX.STATION.2012(v2.1)" xfId="519"/>
    <cellStyle name="_Расчет RAB_Лен и МОЭСК_с 2010 года_14.04.2009_со сглаж_version 3.0_без ФСК_UPDATE.BALANCE.WARM.2011YEAR.TO.1.1_IST.FIN.GISEE(v1.2)" xfId="520"/>
    <cellStyle name="_Расчет RAB_Лен и МОЭСК_с 2010 года_14.04.2009_со сглаж_version 3.0_без ФСК_UPDATE.BALANCE.WARM.2011YEAR.TO.1.1_OREP.KU.2011.MONTHLY.02(v1.1)" xfId="521"/>
    <cellStyle name="_Расчет RAB_Лен и МОЭСК_с 2010 года_14.04.2009_со сглаж_version 3.0_без ФСК_UPDATE.BALANCE.WARM.2011YEAR.TO.1.1_TEPLO.PREDEL.2012.M(v1.1)_test" xfId="522"/>
    <cellStyle name="_Расчет RAB_Лен и МОЭСК_с 2010 года_14.04.2009_со сглаж_version 3.0_без ФСК_UPDATE.IST.FIN.GISEE.TO.1.3" xfId="523"/>
    <cellStyle name="_Расчет RAB_Лен и МОЭСК_с 2010 года_14.04.2009_со сглаж_version 3.0_без ФСК_UPDATE.NADB.JNVLS.APTEKA.2011.TO.1.3.4" xfId="524"/>
    <cellStyle name="_Расчет RAB_Лен и МОЭСК_с 2010 года_14.04.2009_со сглаж_version 3.0_без ФСК_WARM.CALC.2012.3.23(v1.0)" xfId="525"/>
    <cellStyle name="_Расчет RAB_Лен и МОЭСК_с 2010 года_14.04.2009_со сглаж_version 3.0_без ФСК_WARM.CALC.2012.3.23(v1.1)" xfId="526"/>
    <cellStyle name="_Расчет RAB_Лен и МОЭСК_с 2010 года_14.04.2009_со сглаж_version 3.0_без ФСК_Книга2_PR.PROG.WARM.NOTCOMBI.2012.2.16_v1.4(04.04.11) " xfId="527"/>
    <cellStyle name="_Сб-macro 2020" xfId="528"/>
    <cellStyle name="_Свод по ИПР (2)" xfId="529"/>
    <cellStyle name="_Свод по ИПР (2)_Новая инструкция1_фст" xfId="530"/>
    <cellStyle name="_Справочник затрат_ЛХ_20.10.05" xfId="531"/>
    <cellStyle name="_таблицы для расчетов28-04-08_2006-2009_прибыль корр_по ИА" xfId="532"/>
    <cellStyle name="_таблицы для расчетов28-04-08_2006-2009_прибыль корр_по ИА_Новая инструкция1_фст" xfId="533"/>
    <cellStyle name="_таблицы для расчетов28-04-08_2006-2009с ИА" xfId="534"/>
    <cellStyle name="_таблицы для расчетов28-04-08_2006-2009с ИА_Новая инструкция1_фст" xfId="535"/>
    <cellStyle name="_Форма 6  РТК.xls(отчет по Адр пр. ЛО)" xfId="536"/>
    <cellStyle name="_Форма 6  РТК.xls(отчет по Адр пр. ЛО)_Новая инструкция1_фст" xfId="537"/>
    <cellStyle name="_Формат разбивки по МРСК_РСК" xfId="538"/>
    <cellStyle name="_Формат разбивки по МРСК_РСК_Новая инструкция1_фст" xfId="539"/>
    <cellStyle name="_Формат_для Согласования" xfId="540"/>
    <cellStyle name="_Формат_для Согласования_Новая инструкция1_фст" xfId="541"/>
    <cellStyle name="_ХХХ Прил 2 Формы бюджетных документов 2007" xfId="542"/>
    <cellStyle name="_ХХХ Прил 2 Формы бюджетных документов 2007_2 расчет тепловых нагрузокЛенинский район" xfId="543"/>
    <cellStyle name="_ХХХ Прил 2 Формы бюджетных документов 2007_переменные (материалы и водный налог)" xfId="544"/>
    <cellStyle name="_ХХХ Прил 2 Формы бюджетных документов 2007_переменные (материалы и водный налог)_2 расчет тепловых нагрузокЛенинский район" xfId="545"/>
    <cellStyle name="_экон.форм-т ВО 1 с разбивкой" xfId="546"/>
    <cellStyle name="_экон.форм-т ВО 1 с разбивкой_Новая инструкция1_фст" xfId="547"/>
    <cellStyle name="’К‰Э [0.00]" xfId="548"/>
    <cellStyle name="”€ќђќ‘ћ‚›‰" xfId="549"/>
    <cellStyle name="”€љ‘€ђћ‚ђќќ›‰" xfId="550"/>
    <cellStyle name="”ќђќ‘ћ‚›‰" xfId="551"/>
    <cellStyle name="”љ‘ђћ‚ђќќ›‰" xfId="552"/>
    <cellStyle name="„…ќ…†ќ›‰" xfId="553"/>
    <cellStyle name="€’ћѓћ‚›‰" xfId="554"/>
    <cellStyle name="‡ђѓћ‹ћ‚ћљ1" xfId="555"/>
    <cellStyle name="‡ђѓћ‹ћ‚ћљ2" xfId="556"/>
    <cellStyle name="’ћѓћ‚›‰" xfId="557"/>
    <cellStyle name="1Normal" xfId="558"/>
    <cellStyle name="20% - Accent1" xfId="559"/>
    <cellStyle name="20% - Accent1 2" xfId="560"/>
    <cellStyle name="20% - Accent1 3" xfId="561"/>
    <cellStyle name="20% - Accent1_46 ТЕ Кущевская 2011" xfId="562"/>
    <cellStyle name="20% - Accent2" xfId="563"/>
    <cellStyle name="20% - Accent2 2" xfId="564"/>
    <cellStyle name="20% - Accent2 3" xfId="565"/>
    <cellStyle name="20% - Accent2_46 ТЕ Кущевская 2011" xfId="566"/>
    <cellStyle name="20% - Accent3" xfId="567"/>
    <cellStyle name="20% - Accent3 2" xfId="568"/>
    <cellStyle name="20% - Accent3 3" xfId="569"/>
    <cellStyle name="20% - Accent3_46 ТЕ Кущевская 2011" xfId="570"/>
    <cellStyle name="20% - Accent4" xfId="571"/>
    <cellStyle name="20% - Accent4 2" xfId="572"/>
    <cellStyle name="20% - Accent4 3" xfId="573"/>
    <cellStyle name="20% - Accent4_46 ТЕ Кущевская 2011" xfId="574"/>
    <cellStyle name="20% - Accent5" xfId="575"/>
    <cellStyle name="20% - Accent5 2" xfId="576"/>
    <cellStyle name="20% - Accent5 3" xfId="577"/>
    <cellStyle name="20% - Accent5_46 ТЕ Кущевская 2011" xfId="578"/>
    <cellStyle name="20% - Accent6" xfId="579"/>
    <cellStyle name="20% - Accent6 2" xfId="580"/>
    <cellStyle name="20% - Accent6 3" xfId="581"/>
    <cellStyle name="20% - Accent6_46 ТЕ Кущевская 2011" xfId="582"/>
    <cellStyle name="20% - Акцент1 10" xfId="583"/>
    <cellStyle name="20% - Акцент1 2" xfId="584"/>
    <cellStyle name="20% - Акцент1 2 2" xfId="585"/>
    <cellStyle name="20% - Акцент1 2 3" xfId="586"/>
    <cellStyle name="20% - Акцент1 2_46EE.2011(v1.0)" xfId="587"/>
    <cellStyle name="20% - Акцент1 3" xfId="588"/>
    <cellStyle name="20% - Акцент1 3 2" xfId="589"/>
    <cellStyle name="20% - Акцент1 3 3" xfId="590"/>
    <cellStyle name="20% - Акцент1 3_46EE.2011(v1.0)" xfId="591"/>
    <cellStyle name="20% - Акцент1 4" xfId="592"/>
    <cellStyle name="20% - Акцент1 4 2" xfId="593"/>
    <cellStyle name="20% - Акцент1 4 3" xfId="594"/>
    <cellStyle name="20% - Акцент1 4_46EE.2011(v1.0)" xfId="595"/>
    <cellStyle name="20% - Акцент1 5" xfId="596"/>
    <cellStyle name="20% - Акцент1 5 2" xfId="597"/>
    <cellStyle name="20% - Акцент1 5 3" xfId="598"/>
    <cellStyle name="20% - Акцент1 5_46EE.2011(v1.0)" xfId="599"/>
    <cellStyle name="20% - Акцент1 6" xfId="600"/>
    <cellStyle name="20% - Акцент1 6 2" xfId="601"/>
    <cellStyle name="20% - Акцент1 6 3" xfId="602"/>
    <cellStyle name="20% - Акцент1 6_46EE.2011(v1.0)" xfId="603"/>
    <cellStyle name="20% - Акцент1 7" xfId="604"/>
    <cellStyle name="20% - Акцент1 7 2" xfId="605"/>
    <cellStyle name="20% - Акцент1 7 3" xfId="606"/>
    <cellStyle name="20% - Акцент1 7_46EE.2011(v1.0)" xfId="607"/>
    <cellStyle name="20% - Акцент1 8" xfId="608"/>
    <cellStyle name="20% - Акцент1 8 2" xfId="609"/>
    <cellStyle name="20% - Акцент1 8 3" xfId="610"/>
    <cellStyle name="20% - Акцент1 8_46EE.2011(v1.0)" xfId="611"/>
    <cellStyle name="20% - Акцент1 9" xfId="612"/>
    <cellStyle name="20% - Акцент1 9 2" xfId="613"/>
    <cellStyle name="20% - Акцент1 9 3" xfId="614"/>
    <cellStyle name="20% - Акцент1 9_46EE.2011(v1.0)" xfId="615"/>
    <cellStyle name="20% - Акцент2 10" xfId="616"/>
    <cellStyle name="20% - Акцент2 2" xfId="617"/>
    <cellStyle name="20% - Акцент2 2 2" xfId="618"/>
    <cellStyle name="20% - Акцент2 2 3" xfId="619"/>
    <cellStyle name="20% - Акцент2 2_46EE.2011(v1.0)" xfId="620"/>
    <cellStyle name="20% - Акцент2 3" xfId="621"/>
    <cellStyle name="20% - Акцент2 3 2" xfId="622"/>
    <cellStyle name="20% - Акцент2 3 3" xfId="623"/>
    <cellStyle name="20% - Акцент2 3_46EE.2011(v1.0)" xfId="624"/>
    <cellStyle name="20% - Акцент2 4" xfId="625"/>
    <cellStyle name="20% - Акцент2 4 2" xfId="626"/>
    <cellStyle name="20% - Акцент2 4 3" xfId="627"/>
    <cellStyle name="20% - Акцент2 4_46EE.2011(v1.0)" xfId="628"/>
    <cellStyle name="20% - Акцент2 5" xfId="629"/>
    <cellStyle name="20% - Акцент2 5 2" xfId="630"/>
    <cellStyle name="20% - Акцент2 5 3" xfId="631"/>
    <cellStyle name="20% - Акцент2 5_46EE.2011(v1.0)" xfId="632"/>
    <cellStyle name="20% - Акцент2 6" xfId="633"/>
    <cellStyle name="20% - Акцент2 6 2" xfId="634"/>
    <cellStyle name="20% - Акцент2 6 3" xfId="635"/>
    <cellStyle name="20% - Акцент2 6_46EE.2011(v1.0)" xfId="636"/>
    <cellStyle name="20% - Акцент2 7" xfId="637"/>
    <cellStyle name="20% - Акцент2 7 2" xfId="638"/>
    <cellStyle name="20% - Акцент2 7 3" xfId="639"/>
    <cellStyle name="20% - Акцент2 7_46EE.2011(v1.0)" xfId="640"/>
    <cellStyle name="20% - Акцент2 8" xfId="641"/>
    <cellStyle name="20% - Акцент2 8 2" xfId="642"/>
    <cellStyle name="20% - Акцент2 8 3" xfId="643"/>
    <cellStyle name="20% - Акцент2 8_46EE.2011(v1.0)" xfId="644"/>
    <cellStyle name="20% - Акцент2 9" xfId="645"/>
    <cellStyle name="20% - Акцент2 9 2" xfId="646"/>
    <cellStyle name="20% - Акцент2 9 3" xfId="647"/>
    <cellStyle name="20% - Акцент2 9_46EE.2011(v1.0)" xfId="648"/>
    <cellStyle name="20% - Акцент3 10" xfId="649"/>
    <cellStyle name="20% - Акцент3 2" xfId="650"/>
    <cellStyle name="20% - Акцент3 2 2" xfId="651"/>
    <cellStyle name="20% - Акцент3 2 3" xfId="652"/>
    <cellStyle name="20% - Акцент3 2_46EE.2011(v1.0)" xfId="653"/>
    <cellStyle name="20% - Акцент3 3" xfId="654"/>
    <cellStyle name="20% - Акцент3 3 2" xfId="655"/>
    <cellStyle name="20% - Акцент3 3 3" xfId="656"/>
    <cellStyle name="20% - Акцент3 3_46EE.2011(v1.0)" xfId="657"/>
    <cellStyle name="20% - Акцент3 4" xfId="658"/>
    <cellStyle name="20% - Акцент3 4 2" xfId="659"/>
    <cellStyle name="20% - Акцент3 4 3" xfId="660"/>
    <cellStyle name="20% - Акцент3 4_46EE.2011(v1.0)" xfId="661"/>
    <cellStyle name="20% - Акцент3 5" xfId="662"/>
    <cellStyle name="20% - Акцент3 5 2" xfId="663"/>
    <cellStyle name="20% - Акцент3 5 3" xfId="664"/>
    <cellStyle name="20% - Акцент3 5_46EE.2011(v1.0)" xfId="665"/>
    <cellStyle name="20% - Акцент3 6" xfId="666"/>
    <cellStyle name="20% - Акцент3 6 2" xfId="667"/>
    <cellStyle name="20% - Акцент3 6 3" xfId="668"/>
    <cellStyle name="20% - Акцент3 6_46EE.2011(v1.0)" xfId="669"/>
    <cellStyle name="20% - Акцент3 7" xfId="670"/>
    <cellStyle name="20% - Акцент3 7 2" xfId="671"/>
    <cellStyle name="20% - Акцент3 7 3" xfId="672"/>
    <cellStyle name="20% - Акцент3 7_46EE.2011(v1.0)" xfId="673"/>
    <cellStyle name="20% - Акцент3 8" xfId="674"/>
    <cellStyle name="20% - Акцент3 8 2" xfId="675"/>
    <cellStyle name="20% - Акцент3 8 3" xfId="676"/>
    <cellStyle name="20% - Акцент3 8_46EE.2011(v1.0)" xfId="677"/>
    <cellStyle name="20% - Акцент3 9" xfId="678"/>
    <cellStyle name="20% - Акцент3 9 2" xfId="679"/>
    <cellStyle name="20% - Акцент3 9 3" xfId="680"/>
    <cellStyle name="20% - Акцент3 9_46EE.2011(v1.0)" xfId="681"/>
    <cellStyle name="20% - Акцент4 10" xfId="682"/>
    <cellStyle name="20% - Акцент4 2" xfId="683"/>
    <cellStyle name="20% - Акцент4 2 2" xfId="684"/>
    <cellStyle name="20% - Акцент4 2 3" xfId="685"/>
    <cellStyle name="20% - Акцент4 2_46EE.2011(v1.0)" xfId="686"/>
    <cellStyle name="20% - Акцент4 3" xfId="687"/>
    <cellStyle name="20% - Акцент4 3 2" xfId="688"/>
    <cellStyle name="20% - Акцент4 3 3" xfId="689"/>
    <cellStyle name="20% - Акцент4 3_46EE.2011(v1.0)" xfId="690"/>
    <cellStyle name="20% - Акцент4 4" xfId="691"/>
    <cellStyle name="20% - Акцент4 4 2" xfId="692"/>
    <cellStyle name="20% - Акцент4 4 3" xfId="693"/>
    <cellStyle name="20% - Акцент4 4_46EE.2011(v1.0)" xfId="694"/>
    <cellStyle name="20% - Акцент4 5" xfId="695"/>
    <cellStyle name="20% - Акцент4 5 2" xfId="696"/>
    <cellStyle name="20% - Акцент4 5 3" xfId="697"/>
    <cellStyle name="20% - Акцент4 5_46EE.2011(v1.0)" xfId="698"/>
    <cellStyle name="20% - Акцент4 6" xfId="699"/>
    <cellStyle name="20% - Акцент4 6 2" xfId="700"/>
    <cellStyle name="20% - Акцент4 6 3" xfId="701"/>
    <cellStyle name="20% - Акцент4 6_46EE.2011(v1.0)" xfId="702"/>
    <cellStyle name="20% - Акцент4 7" xfId="703"/>
    <cellStyle name="20% - Акцент4 7 2" xfId="704"/>
    <cellStyle name="20% - Акцент4 7 3" xfId="705"/>
    <cellStyle name="20% - Акцент4 7_46EE.2011(v1.0)" xfId="706"/>
    <cellStyle name="20% - Акцент4 8" xfId="707"/>
    <cellStyle name="20% - Акцент4 8 2" xfId="708"/>
    <cellStyle name="20% - Акцент4 8 3" xfId="709"/>
    <cellStyle name="20% - Акцент4 8_46EE.2011(v1.0)" xfId="710"/>
    <cellStyle name="20% - Акцент4 9" xfId="711"/>
    <cellStyle name="20% - Акцент4 9 2" xfId="712"/>
    <cellStyle name="20% - Акцент4 9 3" xfId="713"/>
    <cellStyle name="20% - Акцент4 9_46EE.2011(v1.0)" xfId="714"/>
    <cellStyle name="20% - Акцент5 10" xfId="715"/>
    <cellStyle name="20% - Акцент5 2" xfId="716"/>
    <cellStyle name="20% - Акцент5 2 2" xfId="717"/>
    <cellStyle name="20% - Акцент5 2 3" xfId="718"/>
    <cellStyle name="20% - Акцент5 2_46EE.2011(v1.0)" xfId="719"/>
    <cellStyle name="20% - Акцент5 3" xfId="720"/>
    <cellStyle name="20% - Акцент5 3 2" xfId="721"/>
    <cellStyle name="20% - Акцент5 3 3" xfId="722"/>
    <cellStyle name="20% - Акцент5 3_46EE.2011(v1.0)" xfId="723"/>
    <cellStyle name="20% - Акцент5 4" xfId="724"/>
    <cellStyle name="20% - Акцент5 4 2" xfId="725"/>
    <cellStyle name="20% - Акцент5 4 3" xfId="726"/>
    <cellStyle name="20% - Акцент5 4_46EE.2011(v1.0)" xfId="727"/>
    <cellStyle name="20% - Акцент5 5" xfId="728"/>
    <cellStyle name="20% - Акцент5 5 2" xfId="729"/>
    <cellStyle name="20% - Акцент5 5 3" xfId="730"/>
    <cellStyle name="20% - Акцент5 5_46EE.2011(v1.0)" xfId="731"/>
    <cellStyle name="20% - Акцент5 6" xfId="732"/>
    <cellStyle name="20% - Акцент5 6 2" xfId="733"/>
    <cellStyle name="20% - Акцент5 6 3" xfId="734"/>
    <cellStyle name="20% - Акцент5 6_46EE.2011(v1.0)" xfId="735"/>
    <cellStyle name="20% - Акцент5 7" xfId="736"/>
    <cellStyle name="20% - Акцент5 7 2" xfId="737"/>
    <cellStyle name="20% - Акцент5 7 3" xfId="738"/>
    <cellStyle name="20% - Акцент5 7_46EE.2011(v1.0)" xfId="739"/>
    <cellStyle name="20% - Акцент5 8" xfId="740"/>
    <cellStyle name="20% - Акцент5 8 2" xfId="741"/>
    <cellStyle name="20% - Акцент5 8 3" xfId="742"/>
    <cellStyle name="20% - Акцент5 8_46EE.2011(v1.0)" xfId="743"/>
    <cellStyle name="20% - Акцент5 9" xfId="744"/>
    <cellStyle name="20% - Акцент5 9 2" xfId="745"/>
    <cellStyle name="20% - Акцент5 9 3" xfId="746"/>
    <cellStyle name="20% - Акцент5 9_46EE.2011(v1.0)" xfId="747"/>
    <cellStyle name="20% - Акцент6 10" xfId="748"/>
    <cellStyle name="20% - Акцент6 2" xfId="749"/>
    <cellStyle name="20% - Акцент6 2 2" xfId="750"/>
    <cellStyle name="20% - Акцент6 2 3" xfId="751"/>
    <cellStyle name="20% - Акцент6 2_46EE.2011(v1.0)" xfId="752"/>
    <cellStyle name="20% - Акцент6 3" xfId="753"/>
    <cellStyle name="20% - Акцент6 3 2" xfId="754"/>
    <cellStyle name="20% - Акцент6 3 3" xfId="755"/>
    <cellStyle name="20% - Акцент6 3_46EE.2011(v1.0)" xfId="756"/>
    <cellStyle name="20% - Акцент6 4" xfId="757"/>
    <cellStyle name="20% - Акцент6 4 2" xfId="758"/>
    <cellStyle name="20% - Акцент6 4 3" xfId="759"/>
    <cellStyle name="20% - Акцент6 4_46EE.2011(v1.0)" xfId="760"/>
    <cellStyle name="20% - Акцент6 5" xfId="761"/>
    <cellStyle name="20% - Акцент6 5 2" xfId="762"/>
    <cellStyle name="20% - Акцент6 5 3" xfId="763"/>
    <cellStyle name="20% - Акцент6 5_46EE.2011(v1.0)" xfId="764"/>
    <cellStyle name="20% - Акцент6 6" xfId="765"/>
    <cellStyle name="20% - Акцент6 6 2" xfId="766"/>
    <cellStyle name="20% - Акцент6 6 3" xfId="767"/>
    <cellStyle name="20% - Акцент6 6_46EE.2011(v1.0)" xfId="768"/>
    <cellStyle name="20% - Акцент6 7" xfId="769"/>
    <cellStyle name="20% - Акцент6 7 2" xfId="770"/>
    <cellStyle name="20% - Акцент6 7 3" xfId="771"/>
    <cellStyle name="20% - Акцент6 7_46EE.2011(v1.0)" xfId="772"/>
    <cellStyle name="20% - Акцент6 8" xfId="773"/>
    <cellStyle name="20% - Акцент6 8 2" xfId="774"/>
    <cellStyle name="20% - Акцент6 8 3" xfId="775"/>
    <cellStyle name="20% - Акцент6 8_46EE.2011(v1.0)" xfId="776"/>
    <cellStyle name="20% - Акцент6 9" xfId="777"/>
    <cellStyle name="20% - Акцент6 9 2" xfId="778"/>
    <cellStyle name="20% - Акцент6 9 3" xfId="779"/>
    <cellStyle name="20% - Акцент6 9_46EE.2011(v1.0)" xfId="780"/>
    <cellStyle name="40% - Accent1" xfId="781"/>
    <cellStyle name="40% - Accent1 2" xfId="782"/>
    <cellStyle name="40% - Accent1 3" xfId="783"/>
    <cellStyle name="40% - Accent1_46 ТЕ Кущевская 2011" xfId="784"/>
    <cellStyle name="40% - Accent2" xfId="785"/>
    <cellStyle name="40% - Accent2 2" xfId="786"/>
    <cellStyle name="40% - Accent2 3" xfId="787"/>
    <cellStyle name="40% - Accent2_46 ТЕ Кущевская 2011" xfId="788"/>
    <cellStyle name="40% - Accent3" xfId="789"/>
    <cellStyle name="40% - Accent3 2" xfId="790"/>
    <cellStyle name="40% - Accent3 3" xfId="791"/>
    <cellStyle name="40% - Accent3_46 ТЕ Кущевская 2011" xfId="792"/>
    <cellStyle name="40% - Accent4" xfId="793"/>
    <cellStyle name="40% - Accent4 2" xfId="794"/>
    <cellStyle name="40% - Accent4 3" xfId="795"/>
    <cellStyle name="40% - Accent4_46 ТЕ Кущевская 2011" xfId="796"/>
    <cellStyle name="40% - Accent5" xfId="797"/>
    <cellStyle name="40% - Accent5 2" xfId="798"/>
    <cellStyle name="40% - Accent5 3" xfId="799"/>
    <cellStyle name="40% - Accent5_46 ТЕ Кущевская 2011" xfId="800"/>
    <cellStyle name="40% - Accent6" xfId="801"/>
    <cellStyle name="40% - Accent6 2" xfId="802"/>
    <cellStyle name="40% - Accent6 3" xfId="803"/>
    <cellStyle name="40% - Accent6_46 ТЕ Кущевская 2011" xfId="804"/>
    <cellStyle name="40% - Акцент1 10" xfId="805"/>
    <cellStyle name="40% - Акцент1 2" xfId="806"/>
    <cellStyle name="40% - Акцент1 2 2" xfId="807"/>
    <cellStyle name="40% - Акцент1 2 3" xfId="808"/>
    <cellStyle name="40% - Акцент1 2_46EE.2011(v1.0)" xfId="809"/>
    <cellStyle name="40% - Акцент1 3" xfId="810"/>
    <cellStyle name="40% - Акцент1 3 2" xfId="811"/>
    <cellStyle name="40% - Акцент1 3 3" xfId="812"/>
    <cellStyle name="40% - Акцент1 3_46EE.2011(v1.0)" xfId="813"/>
    <cellStyle name="40% - Акцент1 4" xfId="814"/>
    <cellStyle name="40% - Акцент1 4 2" xfId="815"/>
    <cellStyle name="40% - Акцент1 4 3" xfId="816"/>
    <cellStyle name="40% - Акцент1 4_46EE.2011(v1.0)" xfId="817"/>
    <cellStyle name="40% - Акцент1 5" xfId="818"/>
    <cellStyle name="40% - Акцент1 5 2" xfId="819"/>
    <cellStyle name="40% - Акцент1 5 3" xfId="820"/>
    <cellStyle name="40% - Акцент1 5_46EE.2011(v1.0)" xfId="821"/>
    <cellStyle name="40% - Акцент1 6" xfId="822"/>
    <cellStyle name="40% - Акцент1 6 2" xfId="823"/>
    <cellStyle name="40% - Акцент1 6 3" xfId="824"/>
    <cellStyle name="40% - Акцент1 6_46EE.2011(v1.0)" xfId="825"/>
    <cellStyle name="40% - Акцент1 7" xfId="826"/>
    <cellStyle name="40% - Акцент1 7 2" xfId="827"/>
    <cellStyle name="40% - Акцент1 7 3" xfId="828"/>
    <cellStyle name="40% - Акцент1 7_46EE.2011(v1.0)" xfId="829"/>
    <cellStyle name="40% - Акцент1 8" xfId="830"/>
    <cellStyle name="40% - Акцент1 8 2" xfId="831"/>
    <cellStyle name="40% - Акцент1 8 3" xfId="832"/>
    <cellStyle name="40% - Акцент1 8_46EE.2011(v1.0)" xfId="833"/>
    <cellStyle name="40% - Акцент1 9" xfId="834"/>
    <cellStyle name="40% - Акцент1 9 2" xfId="835"/>
    <cellStyle name="40% - Акцент1 9 3" xfId="836"/>
    <cellStyle name="40% - Акцент1 9_46EE.2011(v1.0)" xfId="837"/>
    <cellStyle name="40% - Акцент2 10" xfId="838"/>
    <cellStyle name="40% - Акцент2 2" xfId="839"/>
    <cellStyle name="40% - Акцент2 2 2" xfId="840"/>
    <cellStyle name="40% - Акцент2 2 3" xfId="841"/>
    <cellStyle name="40% - Акцент2 2_46EE.2011(v1.0)" xfId="842"/>
    <cellStyle name="40% - Акцент2 3" xfId="843"/>
    <cellStyle name="40% - Акцент2 3 2" xfId="844"/>
    <cellStyle name="40% - Акцент2 3 3" xfId="845"/>
    <cellStyle name="40% - Акцент2 3_46EE.2011(v1.0)" xfId="846"/>
    <cellStyle name="40% - Акцент2 4" xfId="847"/>
    <cellStyle name="40% - Акцент2 4 2" xfId="848"/>
    <cellStyle name="40% - Акцент2 4 3" xfId="849"/>
    <cellStyle name="40% - Акцент2 4_46EE.2011(v1.0)" xfId="850"/>
    <cellStyle name="40% - Акцент2 5" xfId="851"/>
    <cellStyle name="40% - Акцент2 5 2" xfId="852"/>
    <cellStyle name="40% - Акцент2 5 3" xfId="853"/>
    <cellStyle name="40% - Акцент2 5_46EE.2011(v1.0)" xfId="854"/>
    <cellStyle name="40% - Акцент2 6" xfId="855"/>
    <cellStyle name="40% - Акцент2 6 2" xfId="856"/>
    <cellStyle name="40% - Акцент2 6 3" xfId="857"/>
    <cellStyle name="40% - Акцент2 6_46EE.2011(v1.0)" xfId="858"/>
    <cellStyle name="40% - Акцент2 7" xfId="859"/>
    <cellStyle name="40% - Акцент2 7 2" xfId="860"/>
    <cellStyle name="40% - Акцент2 7 3" xfId="861"/>
    <cellStyle name="40% - Акцент2 7_46EE.2011(v1.0)" xfId="862"/>
    <cellStyle name="40% - Акцент2 8" xfId="863"/>
    <cellStyle name="40% - Акцент2 8 2" xfId="864"/>
    <cellStyle name="40% - Акцент2 8 3" xfId="865"/>
    <cellStyle name="40% - Акцент2 8_46EE.2011(v1.0)" xfId="866"/>
    <cellStyle name="40% - Акцент2 9" xfId="867"/>
    <cellStyle name="40% - Акцент2 9 2" xfId="868"/>
    <cellStyle name="40% - Акцент2 9 3" xfId="869"/>
    <cellStyle name="40% - Акцент2 9_46EE.2011(v1.0)" xfId="870"/>
    <cellStyle name="40% - Акцент3 10" xfId="871"/>
    <cellStyle name="40% - Акцент3 2" xfId="872"/>
    <cellStyle name="40% - Акцент3 2 2" xfId="873"/>
    <cellStyle name="40% - Акцент3 2 3" xfId="874"/>
    <cellStyle name="40% - Акцент3 2_46EE.2011(v1.0)" xfId="875"/>
    <cellStyle name="40% - Акцент3 3" xfId="876"/>
    <cellStyle name="40% - Акцент3 3 2" xfId="877"/>
    <cellStyle name="40% - Акцент3 3 3" xfId="878"/>
    <cellStyle name="40% - Акцент3 3_46EE.2011(v1.0)" xfId="879"/>
    <cellStyle name="40% - Акцент3 4" xfId="880"/>
    <cellStyle name="40% - Акцент3 4 2" xfId="881"/>
    <cellStyle name="40% - Акцент3 4 3" xfId="882"/>
    <cellStyle name="40% - Акцент3 4_46EE.2011(v1.0)" xfId="883"/>
    <cellStyle name="40% - Акцент3 5" xfId="884"/>
    <cellStyle name="40% - Акцент3 5 2" xfId="885"/>
    <cellStyle name="40% - Акцент3 5 3" xfId="886"/>
    <cellStyle name="40% - Акцент3 5_46EE.2011(v1.0)" xfId="887"/>
    <cellStyle name="40% - Акцент3 6" xfId="888"/>
    <cellStyle name="40% - Акцент3 6 2" xfId="889"/>
    <cellStyle name="40% - Акцент3 6 3" xfId="890"/>
    <cellStyle name="40% - Акцент3 6_46EE.2011(v1.0)" xfId="891"/>
    <cellStyle name="40% - Акцент3 7" xfId="892"/>
    <cellStyle name="40% - Акцент3 7 2" xfId="893"/>
    <cellStyle name="40% - Акцент3 7 3" xfId="894"/>
    <cellStyle name="40% - Акцент3 7_46EE.2011(v1.0)" xfId="895"/>
    <cellStyle name="40% - Акцент3 8" xfId="896"/>
    <cellStyle name="40% - Акцент3 8 2" xfId="897"/>
    <cellStyle name="40% - Акцент3 8 3" xfId="898"/>
    <cellStyle name="40% - Акцент3 8_46EE.2011(v1.0)" xfId="899"/>
    <cellStyle name="40% - Акцент3 9" xfId="900"/>
    <cellStyle name="40% - Акцент3 9 2" xfId="901"/>
    <cellStyle name="40% - Акцент3 9 3" xfId="902"/>
    <cellStyle name="40% - Акцент3 9_46EE.2011(v1.0)" xfId="903"/>
    <cellStyle name="40% - Акцент4 10" xfId="904"/>
    <cellStyle name="40% - Акцент4 2" xfId="905"/>
    <cellStyle name="40% - Акцент4 2 2" xfId="906"/>
    <cellStyle name="40% - Акцент4 2 3" xfId="907"/>
    <cellStyle name="40% - Акцент4 2_46EE.2011(v1.0)" xfId="908"/>
    <cellStyle name="40% - Акцент4 3" xfId="909"/>
    <cellStyle name="40% - Акцент4 3 2" xfId="910"/>
    <cellStyle name="40% - Акцент4 3 3" xfId="911"/>
    <cellStyle name="40% - Акцент4 3_46EE.2011(v1.0)" xfId="912"/>
    <cellStyle name="40% - Акцент4 4" xfId="913"/>
    <cellStyle name="40% - Акцент4 4 2" xfId="914"/>
    <cellStyle name="40% - Акцент4 4 3" xfId="915"/>
    <cellStyle name="40% - Акцент4 4_46EE.2011(v1.0)" xfId="916"/>
    <cellStyle name="40% - Акцент4 5" xfId="917"/>
    <cellStyle name="40% - Акцент4 5 2" xfId="918"/>
    <cellStyle name="40% - Акцент4 5 3" xfId="919"/>
    <cellStyle name="40% - Акцент4 5_46EE.2011(v1.0)" xfId="920"/>
    <cellStyle name="40% - Акцент4 6" xfId="921"/>
    <cellStyle name="40% - Акцент4 6 2" xfId="922"/>
    <cellStyle name="40% - Акцент4 6 3" xfId="923"/>
    <cellStyle name="40% - Акцент4 6_46EE.2011(v1.0)" xfId="924"/>
    <cellStyle name="40% - Акцент4 7" xfId="925"/>
    <cellStyle name="40% - Акцент4 7 2" xfId="926"/>
    <cellStyle name="40% - Акцент4 7 3" xfId="927"/>
    <cellStyle name="40% - Акцент4 7_46EE.2011(v1.0)" xfId="928"/>
    <cellStyle name="40% - Акцент4 8" xfId="929"/>
    <cellStyle name="40% - Акцент4 8 2" xfId="930"/>
    <cellStyle name="40% - Акцент4 8 3" xfId="931"/>
    <cellStyle name="40% - Акцент4 8_46EE.2011(v1.0)" xfId="932"/>
    <cellStyle name="40% - Акцент4 9" xfId="933"/>
    <cellStyle name="40% - Акцент4 9 2" xfId="934"/>
    <cellStyle name="40% - Акцент4 9 3" xfId="935"/>
    <cellStyle name="40% - Акцент4 9_46EE.2011(v1.0)" xfId="936"/>
    <cellStyle name="40% - Акцент5 10" xfId="937"/>
    <cellStyle name="40% - Акцент5 2" xfId="938"/>
    <cellStyle name="40% - Акцент5 2 2" xfId="939"/>
    <cellStyle name="40% - Акцент5 2 3" xfId="940"/>
    <cellStyle name="40% - Акцент5 2_46EE.2011(v1.0)" xfId="941"/>
    <cellStyle name="40% - Акцент5 3" xfId="942"/>
    <cellStyle name="40% - Акцент5 3 2" xfId="943"/>
    <cellStyle name="40% - Акцент5 3 3" xfId="944"/>
    <cellStyle name="40% - Акцент5 3_46EE.2011(v1.0)" xfId="945"/>
    <cellStyle name="40% - Акцент5 4" xfId="946"/>
    <cellStyle name="40% - Акцент5 4 2" xfId="947"/>
    <cellStyle name="40% - Акцент5 4 3" xfId="948"/>
    <cellStyle name="40% - Акцент5 4_46EE.2011(v1.0)" xfId="949"/>
    <cellStyle name="40% - Акцент5 5" xfId="950"/>
    <cellStyle name="40% - Акцент5 5 2" xfId="951"/>
    <cellStyle name="40% - Акцент5 5 3" xfId="952"/>
    <cellStyle name="40% - Акцент5 5_46EE.2011(v1.0)" xfId="953"/>
    <cellStyle name="40% - Акцент5 6" xfId="954"/>
    <cellStyle name="40% - Акцент5 6 2" xfId="955"/>
    <cellStyle name="40% - Акцент5 6 3" xfId="956"/>
    <cellStyle name="40% - Акцент5 6_46EE.2011(v1.0)" xfId="957"/>
    <cellStyle name="40% - Акцент5 7" xfId="958"/>
    <cellStyle name="40% - Акцент5 7 2" xfId="959"/>
    <cellStyle name="40% - Акцент5 7 3" xfId="960"/>
    <cellStyle name="40% - Акцент5 7_46EE.2011(v1.0)" xfId="961"/>
    <cellStyle name="40% - Акцент5 8" xfId="962"/>
    <cellStyle name="40% - Акцент5 8 2" xfId="963"/>
    <cellStyle name="40% - Акцент5 8 3" xfId="964"/>
    <cellStyle name="40% - Акцент5 8_46EE.2011(v1.0)" xfId="965"/>
    <cellStyle name="40% - Акцент5 9" xfId="966"/>
    <cellStyle name="40% - Акцент5 9 2" xfId="967"/>
    <cellStyle name="40% - Акцент5 9 3" xfId="968"/>
    <cellStyle name="40% - Акцент5 9_46EE.2011(v1.0)" xfId="969"/>
    <cellStyle name="40% - Акцент6 10" xfId="970"/>
    <cellStyle name="40% - Акцент6 2" xfId="971"/>
    <cellStyle name="40% - Акцент6 2 2" xfId="972"/>
    <cellStyle name="40% - Акцент6 2 3" xfId="973"/>
    <cellStyle name="40% - Акцент6 2_46EE.2011(v1.0)" xfId="974"/>
    <cellStyle name="40% - Акцент6 3" xfId="975"/>
    <cellStyle name="40% - Акцент6 3 2" xfId="976"/>
    <cellStyle name="40% - Акцент6 3 3" xfId="977"/>
    <cellStyle name="40% - Акцент6 3_46EE.2011(v1.0)" xfId="978"/>
    <cellStyle name="40% - Акцент6 4" xfId="979"/>
    <cellStyle name="40% - Акцент6 4 2" xfId="980"/>
    <cellStyle name="40% - Акцент6 4 3" xfId="981"/>
    <cellStyle name="40% - Акцент6 4_46EE.2011(v1.0)" xfId="982"/>
    <cellStyle name="40% - Акцент6 5" xfId="983"/>
    <cellStyle name="40% - Акцент6 5 2" xfId="984"/>
    <cellStyle name="40% - Акцент6 5 3" xfId="985"/>
    <cellStyle name="40% - Акцент6 5_46EE.2011(v1.0)" xfId="986"/>
    <cellStyle name="40% - Акцент6 6" xfId="987"/>
    <cellStyle name="40% - Акцент6 6 2" xfId="988"/>
    <cellStyle name="40% - Акцент6 6 3" xfId="989"/>
    <cellStyle name="40% - Акцент6 6_46EE.2011(v1.0)" xfId="990"/>
    <cellStyle name="40% - Акцент6 7" xfId="991"/>
    <cellStyle name="40% - Акцент6 7 2" xfId="992"/>
    <cellStyle name="40% - Акцент6 7 3" xfId="993"/>
    <cellStyle name="40% - Акцент6 7_46EE.2011(v1.0)" xfId="994"/>
    <cellStyle name="40% - Акцент6 8" xfId="995"/>
    <cellStyle name="40% - Акцент6 8 2" xfId="996"/>
    <cellStyle name="40% - Акцент6 8 3" xfId="997"/>
    <cellStyle name="40% - Акцент6 8_46EE.2011(v1.0)" xfId="998"/>
    <cellStyle name="40% - Акцент6 9" xfId="999"/>
    <cellStyle name="40% - Акцент6 9 2" xfId="1000"/>
    <cellStyle name="40% - Акцент6 9 3" xfId="1001"/>
    <cellStyle name="40% - Акцент6 9_46EE.2011(v1.0)" xfId="1002"/>
    <cellStyle name="60% - Accent1" xfId="1003"/>
    <cellStyle name="60% - Accent2" xfId="1004"/>
    <cellStyle name="60% - Accent3" xfId="1005"/>
    <cellStyle name="60% - Accent4" xfId="1006"/>
    <cellStyle name="60% - Accent5" xfId="1007"/>
    <cellStyle name="60% - Accent6" xfId="1008"/>
    <cellStyle name="60% - Акцент1 10" xfId="1009"/>
    <cellStyle name="60% - Акцент1 2" xfId="1010"/>
    <cellStyle name="60% - Акцент1 2 2" xfId="1011"/>
    <cellStyle name="60% - Акцент1 3" xfId="1012"/>
    <cellStyle name="60% - Акцент1 3 2" xfId="1013"/>
    <cellStyle name="60% - Акцент1 4" xfId="1014"/>
    <cellStyle name="60% - Акцент1 4 2" xfId="1015"/>
    <cellStyle name="60% - Акцент1 5" xfId="1016"/>
    <cellStyle name="60% - Акцент1 5 2" xfId="1017"/>
    <cellStyle name="60% - Акцент1 6" xfId="1018"/>
    <cellStyle name="60% - Акцент1 6 2" xfId="1019"/>
    <cellStyle name="60% - Акцент1 7" xfId="1020"/>
    <cellStyle name="60% - Акцент1 7 2" xfId="1021"/>
    <cellStyle name="60% - Акцент1 8" xfId="1022"/>
    <cellStyle name="60% - Акцент1 8 2" xfId="1023"/>
    <cellStyle name="60% - Акцент1 9" xfId="1024"/>
    <cellStyle name="60% - Акцент1 9 2" xfId="1025"/>
    <cellStyle name="60% - Акцент2 10" xfId="1026"/>
    <cellStyle name="60% - Акцент2 2" xfId="1027"/>
    <cellStyle name="60% - Акцент2 2 2" xfId="1028"/>
    <cellStyle name="60% - Акцент2 3" xfId="1029"/>
    <cellStyle name="60% - Акцент2 3 2" xfId="1030"/>
    <cellStyle name="60% - Акцент2 4" xfId="1031"/>
    <cellStyle name="60% - Акцент2 4 2" xfId="1032"/>
    <cellStyle name="60% - Акцент2 5" xfId="1033"/>
    <cellStyle name="60% - Акцент2 5 2" xfId="1034"/>
    <cellStyle name="60% - Акцент2 6" xfId="1035"/>
    <cellStyle name="60% - Акцент2 6 2" xfId="1036"/>
    <cellStyle name="60% - Акцент2 7" xfId="1037"/>
    <cellStyle name="60% - Акцент2 7 2" xfId="1038"/>
    <cellStyle name="60% - Акцент2 8" xfId="1039"/>
    <cellStyle name="60% - Акцент2 8 2" xfId="1040"/>
    <cellStyle name="60% - Акцент2 9" xfId="1041"/>
    <cellStyle name="60% - Акцент2 9 2" xfId="1042"/>
    <cellStyle name="60% - Акцент3 10" xfId="1043"/>
    <cellStyle name="60% - Акцент3 2" xfId="1044"/>
    <cellStyle name="60% - Акцент3 2 2" xfId="1045"/>
    <cellStyle name="60% - Акцент3 3" xfId="1046"/>
    <cellStyle name="60% - Акцент3 3 2" xfId="1047"/>
    <cellStyle name="60% - Акцент3 4" xfId="1048"/>
    <cellStyle name="60% - Акцент3 4 2" xfId="1049"/>
    <cellStyle name="60% - Акцент3 5" xfId="1050"/>
    <cellStyle name="60% - Акцент3 5 2" xfId="1051"/>
    <cellStyle name="60% - Акцент3 6" xfId="1052"/>
    <cellStyle name="60% - Акцент3 6 2" xfId="1053"/>
    <cellStyle name="60% - Акцент3 7" xfId="1054"/>
    <cellStyle name="60% - Акцент3 7 2" xfId="1055"/>
    <cellStyle name="60% - Акцент3 8" xfId="1056"/>
    <cellStyle name="60% - Акцент3 8 2" xfId="1057"/>
    <cellStyle name="60% - Акцент3 9" xfId="1058"/>
    <cellStyle name="60% - Акцент3 9 2" xfId="1059"/>
    <cellStyle name="60% - Акцент4 10" xfId="1060"/>
    <cellStyle name="60% - Акцент4 2" xfId="1061"/>
    <cellStyle name="60% - Акцент4 2 2" xfId="1062"/>
    <cellStyle name="60% - Акцент4 3" xfId="1063"/>
    <cellStyle name="60% - Акцент4 3 2" xfId="1064"/>
    <cellStyle name="60% - Акцент4 4" xfId="1065"/>
    <cellStyle name="60% - Акцент4 4 2" xfId="1066"/>
    <cellStyle name="60% - Акцент4 5" xfId="1067"/>
    <cellStyle name="60% - Акцент4 5 2" xfId="1068"/>
    <cellStyle name="60% - Акцент4 6" xfId="1069"/>
    <cellStyle name="60% - Акцент4 6 2" xfId="1070"/>
    <cellStyle name="60% - Акцент4 7" xfId="1071"/>
    <cellStyle name="60% - Акцент4 7 2" xfId="1072"/>
    <cellStyle name="60% - Акцент4 8" xfId="1073"/>
    <cellStyle name="60% - Акцент4 8 2" xfId="1074"/>
    <cellStyle name="60% - Акцент4 9" xfId="1075"/>
    <cellStyle name="60% - Акцент4 9 2" xfId="1076"/>
    <cellStyle name="60% - Акцент5 10" xfId="1077"/>
    <cellStyle name="60% - Акцент5 2" xfId="1078"/>
    <cellStyle name="60% - Акцент5 2 2" xfId="1079"/>
    <cellStyle name="60% - Акцент5 3" xfId="1080"/>
    <cellStyle name="60% - Акцент5 3 2" xfId="1081"/>
    <cellStyle name="60% - Акцент5 4" xfId="1082"/>
    <cellStyle name="60% - Акцент5 4 2" xfId="1083"/>
    <cellStyle name="60% - Акцент5 5" xfId="1084"/>
    <cellStyle name="60% - Акцент5 5 2" xfId="1085"/>
    <cellStyle name="60% - Акцент5 6" xfId="1086"/>
    <cellStyle name="60% - Акцент5 6 2" xfId="1087"/>
    <cellStyle name="60% - Акцент5 7" xfId="1088"/>
    <cellStyle name="60% - Акцент5 7 2" xfId="1089"/>
    <cellStyle name="60% - Акцент5 8" xfId="1090"/>
    <cellStyle name="60% - Акцент5 8 2" xfId="1091"/>
    <cellStyle name="60% - Акцент5 9" xfId="1092"/>
    <cellStyle name="60% - Акцент5 9 2" xfId="1093"/>
    <cellStyle name="60% - Акцент6 10" xfId="1094"/>
    <cellStyle name="60% - Акцент6 2" xfId="1095"/>
    <cellStyle name="60% - Акцент6 2 2" xfId="1096"/>
    <cellStyle name="60% - Акцент6 3" xfId="1097"/>
    <cellStyle name="60% - Акцент6 3 2" xfId="1098"/>
    <cellStyle name="60% - Акцент6 4" xfId="1099"/>
    <cellStyle name="60% - Акцент6 4 2" xfId="1100"/>
    <cellStyle name="60% - Акцент6 5" xfId="1101"/>
    <cellStyle name="60% - Акцент6 5 2" xfId="1102"/>
    <cellStyle name="60% - Акцент6 6" xfId="1103"/>
    <cellStyle name="60% - Акцент6 6 2" xfId="1104"/>
    <cellStyle name="60% - Акцент6 7" xfId="1105"/>
    <cellStyle name="60% - Акцент6 7 2" xfId="1106"/>
    <cellStyle name="60% - Акцент6 8" xfId="1107"/>
    <cellStyle name="60% - Акцент6 8 2" xfId="1108"/>
    <cellStyle name="60% - Акцент6 9" xfId="1109"/>
    <cellStyle name="60% - Акцент6 9 2" xfId="1110"/>
    <cellStyle name="Accent1" xfId="1111"/>
    <cellStyle name="Accent2" xfId="1112"/>
    <cellStyle name="Accent3" xfId="1113"/>
    <cellStyle name="Accent4" xfId="1114"/>
    <cellStyle name="Accent5" xfId="1115"/>
    <cellStyle name="Accent6" xfId="1116"/>
    <cellStyle name="Ăčďĺđńńűëęŕ" xfId="1117"/>
    <cellStyle name="AFE" xfId="1118"/>
    <cellStyle name="Áĺççŕůčňíűé" xfId="1119"/>
    <cellStyle name="Äĺíĺćíűé [0]_(ňŕá 3č)" xfId="1120"/>
    <cellStyle name="Äĺíĺćíűé_(ňŕá 3č)" xfId="1121"/>
    <cellStyle name="Bad" xfId="1122"/>
    <cellStyle name="Blue" xfId="1123"/>
    <cellStyle name="Body_$Dollars" xfId="1124"/>
    <cellStyle name="Calculation" xfId="1125"/>
    <cellStyle name="Cells 2" xfId="1126"/>
    <cellStyle name="Check Cell" xfId="1127"/>
    <cellStyle name="Chek" xfId="1128"/>
    <cellStyle name="Comma [0]_Adjusted FS 1299" xfId="1129"/>
    <cellStyle name="Comma 0" xfId="1130"/>
    <cellStyle name="Comma 0*" xfId="1131"/>
    <cellStyle name="Comma 2" xfId="1132"/>
    <cellStyle name="Comma 3*" xfId="1133"/>
    <cellStyle name="Comma_Adjusted FS 1299" xfId="1134"/>
    <cellStyle name="Comma0" xfId="1135"/>
    <cellStyle name="Çŕůčňíűé" xfId="1136"/>
    <cellStyle name="Currency [0]" xfId="1137"/>
    <cellStyle name="Currency [0] 1" xfId="1138"/>
    <cellStyle name="Currency [0] 2" xfId="1139"/>
    <cellStyle name="Currency [0] 2 10" xfId="1140"/>
    <cellStyle name="Currency [0] 2 11" xfId="1141"/>
    <cellStyle name="Currency [0] 2 2" xfId="1142"/>
    <cellStyle name="Currency [0] 2 2 2" xfId="1143"/>
    <cellStyle name="Currency [0] 2 2 3" xfId="1144"/>
    <cellStyle name="Currency [0] 2 2 4" xfId="1145"/>
    <cellStyle name="Currency [0] 2 3" xfId="1146"/>
    <cellStyle name="Currency [0] 2 3 2" xfId="1147"/>
    <cellStyle name="Currency [0] 2 3 3" xfId="1148"/>
    <cellStyle name="Currency [0] 2 3 4" xfId="1149"/>
    <cellStyle name="Currency [0] 2 4" xfId="1150"/>
    <cellStyle name="Currency [0] 2 4 2" xfId="1151"/>
    <cellStyle name="Currency [0] 2 4 3" xfId="1152"/>
    <cellStyle name="Currency [0] 2 4 4" xfId="1153"/>
    <cellStyle name="Currency [0] 2 5" xfId="1154"/>
    <cellStyle name="Currency [0] 2 5 2" xfId="1155"/>
    <cellStyle name="Currency [0] 2 5 3" xfId="1156"/>
    <cellStyle name="Currency [0] 2 5 4" xfId="1157"/>
    <cellStyle name="Currency [0] 2 6" xfId="1158"/>
    <cellStyle name="Currency [0] 2 6 2" xfId="1159"/>
    <cellStyle name="Currency [0] 2 6 3" xfId="1160"/>
    <cellStyle name="Currency [0] 2 6 4" xfId="1161"/>
    <cellStyle name="Currency [0] 2 7" xfId="1162"/>
    <cellStyle name="Currency [0] 2 7 2" xfId="1163"/>
    <cellStyle name="Currency [0] 2 7 3" xfId="1164"/>
    <cellStyle name="Currency [0] 2 7 4" xfId="1165"/>
    <cellStyle name="Currency [0] 2 8" xfId="1166"/>
    <cellStyle name="Currency [0] 2 8 2" xfId="1167"/>
    <cellStyle name="Currency [0] 2 8 3" xfId="1168"/>
    <cellStyle name="Currency [0] 2 8 4" xfId="1169"/>
    <cellStyle name="Currency [0] 2 9" xfId="1170"/>
    <cellStyle name="Currency [0] 3" xfId="1171"/>
    <cellStyle name="Currency [0] 3 10" xfId="1172"/>
    <cellStyle name="Currency [0] 3 11" xfId="1173"/>
    <cellStyle name="Currency [0] 3 2" xfId="1174"/>
    <cellStyle name="Currency [0] 3 2 2" xfId="1175"/>
    <cellStyle name="Currency [0] 3 2 3" xfId="1176"/>
    <cellStyle name="Currency [0] 3 2 4" xfId="1177"/>
    <cellStyle name="Currency [0] 3 3" xfId="1178"/>
    <cellStyle name="Currency [0] 3 3 2" xfId="1179"/>
    <cellStyle name="Currency [0] 3 3 3" xfId="1180"/>
    <cellStyle name="Currency [0] 3 3 4" xfId="1181"/>
    <cellStyle name="Currency [0] 3 4" xfId="1182"/>
    <cellStyle name="Currency [0] 3 4 2" xfId="1183"/>
    <cellStyle name="Currency [0] 3 4 3" xfId="1184"/>
    <cellStyle name="Currency [0] 3 4 4" xfId="1185"/>
    <cellStyle name="Currency [0] 3 5" xfId="1186"/>
    <cellStyle name="Currency [0] 3 5 2" xfId="1187"/>
    <cellStyle name="Currency [0] 3 5 3" xfId="1188"/>
    <cellStyle name="Currency [0] 3 5 4" xfId="1189"/>
    <cellStyle name="Currency [0] 3 6" xfId="1190"/>
    <cellStyle name="Currency [0] 3 6 2" xfId="1191"/>
    <cellStyle name="Currency [0] 3 6 3" xfId="1192"/>
    <cellStyle name="Currency [0] 3 6 4" xfId="1193"/>
    <cellStyle name="Currency [0] 3 7" xfId="1194"/>
    <cellStyle name="Currency [0] 3 7 2" xfId="1195"/>
    <cellStyle name="Currency [0] 3 7 3" xfId="1196"/>
    <cellStyle name="Currency [0] 3 7 4" xfId="1197"/>
    <cellStyle name="Currency [0] 3 8" xfId="1198"/>
    <cellStyle name="Currency [0] 3 8 2" xfId="1199"/>
    <cellStyle name="Currency [0] 3 8 3" xfId="1200"/>
    <cellStyle name="Currency [0] 3 8 4" xfId="1201"/>
    <cellStyle name="Currency [0] 3 9" xfId="1202"/>
    <cellStyle name="Currency [0] 4" xfId="1203"/>
    <cellStyle name="Currency [0] 4 10" xfId="1204"/>
    <cellStyle name="Currency [0] 4 11" xfId="1205"/>
    <cellStyle name="Currency [0] 4 2" xfId="1206"/>
    <cellStyle name="Currency [0] 4 2 2" xfId="1207"/>
    <cellStyle name="Currency [0] 4 2 3" xfId="1208"/>
    <cellStyle name="Currency [0] 4 2 4" xfId="1209"/>
    <cellStyle name="Currency [0] 4 3" xfId="1210"/>
    <cellStyle name="Currency [0] 4 3 2" xfId="1211"/>
    <cellStyle name="Currency [0] 4 3 3" xfId="1212"/>
    <cellStyle name="Currency [0] 4 3 4" xfId="1213"/>
    <cellStyle name="Currency [0] 4 4" xfId="1214"/>
    <cellStyle name="Currency [0] 4 4 2" xfId="1215"/>
    <cellStyle name="Currency [0] 4 4 3" xfId="1216"/>
    <cellStyle name="Currency [0] 4 4 4" xfId="1217"/>
    <cellStyle name="Currency [0] 4 5" xfId="1218"/>
    <cellStyle name="Currency [0] 4 5 2" xfId="1219"/>
    <cellStyle name="Currency [0] 4 5 3" xfId="1220"/>
    <cellStyle name="Currency [0] 4 5 4" xfId="1221"/>
    <cellStyle name="Currency [0] 4 6" xfId="1222"/>
    <cellStyle name="Currency [0] 4 6 2" xfId="1223"/>
    <cellStyle name="Currency [0] 4 6 3" xfId="1224"/>
    <cellStyle name="Currency [0] 4 6 4" xfId="1225"/>
    <cellStyle name="Currency [0] 4 7" xfId="1226"/>
    <cellStyle name="Currency [0] 4 7 2" xfId="1227"/>
    <cellStyle name="Currency [0] 4 7 3" xfId="1228"/>
    <cellStyle name="Currency [0] 4 7 4" xfId="1229"/>
    <cellStyle name="Currency [0] 4 8" xfId="1230"/>
    <cellStyle name="Currency [0] 4 8 2" xfId="1231"/>
    <cellStyle name="Currency [0] 4 8 3" xfId="1232"/>
    <cellStyle name="Currency [0] 4 8 4" xfId="1233"/>
    <cellStyle name="Currency [0] 4 9" xfId="1234"/>
    <cellStyle name="Currency [0] 5" xfId="1235"/>
    <cellStyle name="Currency [0] 5 10" xfId="1236"/>
    <cellStyle name="Currency [0] 5 11" xfId="1237"/>
    <cellStyle name="Currency [0] 5 2" xfId="1238"/>
    <cellStyle name="Currency [0] 5 2 2" xfId="1239"/>
    <cellStyle name="Currency [0] 5 2 3" xfId="1240"/>
    <cellStyle name="Currency [0] 5 2 4" xfId="1241"/>
    <cellStyle name="Currency [0] 5 3" xfId="1242"/>
    <cellStyle name="Currency [0] 5 3 2" xfId="1243"/>
    <cellStyle name="Currency [0] 5 3 3" xfId="1244"/>
    <cellStyle name="Currency [0] 5 3 4" xfId="1245"/>
    <cellStyle name="Currency [0] 5 4" xfId="1246"/>
    <cellStyle name="Currency [0] 5 4 2" xfId="1247"/>
    <cellStyle name="Currency [0] 5 4 3" xfId="1248"/>
    <cellStyle name="Currency [0] 5 4 4" xfId="1249"/>
    <cellStyle name="Currency [0] 5 5" xfId="1250"/>
    <cellStyle name="Currency [0] 5 5 2" xfId="1251"/>
    <cellStyle name="Currency [0] 5 5 3" xfId="1252"/>
    <cellStyle name="Currency [0] 5 5 4" xfId="1253"/>
    <cellStyle name="Currency [0] 5 6" xfId="1254"/>
    <cellStyle name="Currency [0] 5 6 2" xfId="1255"/>
    <cellStyle name="Currency [0] 5 6 3" xfId="1256"/>
    <cellStyle name="Currency [0] 5 6 4" xfId="1257"/>
    <cellStyle name="Currency [0] 5 7" xfId="1258"/>
    <cellStyle name="Currency [0] 5 7 2" xfId="1259"/>
    <cellStyle name="Currency [0] 5 7 3" xfId="1260"/>
    <cellStyle name="Currency [0] 5 7 4" xfId="1261"/>
    <cellStyle name="Currency [0] 5 8" xfId="1262"/>
    <cellStyle name="Currency [0] 5 8 2" xfId="1263"/>
    <cellStyle name="Currency [0] 5 8 3" xfId="1264"/>
    <cellStyle name="Currency [0] 5 8 4" xfId="1265"/>
    <cellStyle name="Currency [0] 5 9" xfId="1266"/>
    <cellStyle name="Currency [0] 6" xfId="1267"/>
    <cellStyle name="Currency [0] 6 2" xfId="1268"/>
    <cellStyle name="Currency [0] 6 3" xfId="1269"/>
    <cellStyle name="Currency [0] 6 4" xfId="1270"/>
    <cellStyle name="Currency [0] 7" xfId="1271"/>
    <cellStyle name="Currency [0] 7 2" xfId="1272"/>
    <cellStyle name="Currency [0] 7 3" xfId="1273"/>
    <cellStyle name="Currency [0] 7 4" xfId="1274"/>
    <cellStyle name="Currency [0] 8" xfId="1275"/>
    <cellStyle name="Currency [0] 8 2" xfId="1276"/>
    <cellStyle name="Currency [0] 8 3" xfId="1277"/>
    <cellStyle name="Currency [0] 8 4" xfId="1278"/>
    <cellStyle name="Currency 0" xfId="1279"/>
    <cellStyle name="Currency 2" xfId="1280"/>
    <cellStyle name="Currency_06_9m" xfId="1281"/>
    <cellStyle name="Currency0" xfId="1282"/>
    <cellStyle name="Currency2" xfId="1283"/>
    <cellStyle name="d" xfId="1284"/>
    <cellStyle name="Đ" xfId="1285"/>
    <cellStyle name="Đ_x0010_" xfId="1286"/>
    <cellStyle name="Đ_x0010_?䥘Ȏ_x0013_⤀጖ē??䆈Ȏ_x0013_⬀ጘē_x0010_?䦄Ȏ" xfId="1287"/>
    <cellStyle name="Date" xfId="1288"/>
    <cellStyle name="Date Aligned" xfId="1289"/>
    <cellStyle name="Dates" xfId="1290"/>
    <cellStyle name="Dezimal [0]_NEGS" xfId="1291"/>
    <cellStyle name="Dezimal_NEGS" xfId="1292"/>
    <cellStyle name="Dotted Line" xfId="1293"/>
    <cellStyle name="E&amp;Y House" xfId="1294"/>
    <cellStyle name="E-mail" xfId="1295"/>
    <cellStyle name="E-mail 2" xfId="1296"/>
    <cellStyle name="E-mail_46EP.2012(v0.1)" xfId="1297"/>
    <cellStyle name="Euro" xfId="1298"/>
    <cellStyle name="ew" xfId="1299"/>
    <cellStyle name="Excel Built-in Comma" xfId="1300"/>
    <cellStyle name="Excel Built-in Comma 2" xfId="1301"/>
    <cellStyle name="Excel Built-in Comma 3" xfId="1302"/>
    <cellStyle name="Excel Built-in Normal" xfId="1303"/>
    <cellStyle name="Excel Built-in Normal 2" xfId="1304"/>
    <cellStyle name="Excel Built-in Normal 3" xfId="1305"/>
    <cellStyle name="Excel_BuiltIn_Comma" xfId="1306"/>
    <cellStyle name="Explanatory Text" xfId="1307"/>
    <cellStyle name="F2" xfId="1308"/>
    <cellStyle name="F3" xfId="1309"/>
    <cellStyle name="F4" xfId="1310"/>
    <cellStyle name="F5" xfId="1311"/>
    <cellStyle name="F6" xfId="1312"/>
    <cellStyle name="F7" xfId="1313"/>
    <cellStyle name="F8" xfId="1314"/>
    <cellStyle name="Fixed" xfId="1315"/>
    <cellStyle name="fo]&#13;&#10;UserName=Murat Zelef&#13;&#10;UserCompany=Bumerang&#13;&#10;&#13;&#10;[File Paths]&#13;&#10;WorkingDirectory=C:\EQUIS\DLWIN&#13;&#10;DownLoader=C" xfId="1316"/>
    <cellStyle name="Followed Hyperlink" xfId="1317"/>
    <cellStyle name="Footnote" xfId="1318"/>
    <cellStyle name="g" xfId="1319"/>
    <cellStyle name="g_Invoice GI" xfId="1320"/>
    <cellStyle name="Good" xfId="1321"/>
    <cellStyle name="hard no" xfId="1322"/>
    <cellStyle name="Hard Percent" xfId="1323"/>
    <cellStyle name="hardno" xfId="1324"/>
    <cellStyle name="Header" xfId="1325"/>
    <cellStyle name="Header 2" xfId="1326"/>
    <cellStyle name="Header 3" xfId="1327"/>
    <cellStyle name="Heading" xfId="1328"/>
    <cellStyle name="Heading 1" xfId="1329"/>
    <cellStyle name="Heading 2" xfId="1330"/>
    <cellStyle name="Heading 3" xfId="1331"/>
    <cellStyle name="Heading 4" xfId="1332"/>
    <cellStyle name="Heading_GP.ITOG.4.78(v1.0) - для разделения" xfId="1333"/>
    <cellStyle name="Heading1" xfId="1334"/>
    <cellStyle name="Heading2" xfId="1335"/>
    <cellStyle name="Heading2 2" xfId="1336"/>
    <cellStyle name="Heading2_46EP.2012(v0.1)" xfId="1337"/>
    <cellStyle name="Hyperlink" xfId="1338"/>
    <cellStyle name="Îáű÷íűé__FES" xfId="1339"/>
    <cellStyle name="Îáû÷íûé_cogs" xfId="1340"/>
    <cellStyle name="Îňęđűâŕâřŕ˙ń˙ ăčďĺđńńűëęŕ" xfId="1341"/>
    <cellStyle name="Info" xfId="1342"/>
    <cellStyle name="Input" xfId="1343"/>
    <cellStyle name="InputCurrency" xfId="1344"/>
    <cellStyle name="InputCurrency2" xfId="1345"/>
    <cellStyle name="InputMultiple1" xfId="1346"/>
    <cellStyle name="InputPercent1" xfId="1347"/>
    <cellStyle name="Inputs" xfId="1348"/>
    <cellStyle name="Inputs (const)" xfId="1349"/>
    <cellStyle name="Inputs (const) 2" xfId="1350"/>
    <cellStyle name="Inputs (const)_46EP.2012(v0.1)" xfId="1351"/>
    <cellStyle name="Inputs 2" xfId="1352"/>
    <cellStyle name="Inputs 3" xfId="1353"/>
    <cellStyle name="Inputs Co" xfId="1354"/>
    <cellStyle name="Inputs_46EE.2011(v1.0)" xfId="1355"/>
    <cellStyle name="Linked Cell" xfId="1356"/>
    <cellStyle name="Millares [0]_RESULTS" xfId="1357"/>
    <cellStyle name="Millares_RESULTS" xfId="1358"/>
    <cellStyle name="Milliers [0]_RESULTS" xfId="1359"/>
    <cellStyle name="Milliers_RESULTS" xfId="1360"/>
    <cellStyle name="mnb" xfId="1361"/>
    <cellStyle name="Moneda [0]_RESULTS" xfId="1362"/>
    <cellStyle name="Moneda_RESULTS" xfId="1363"/>
    <cellStyle name="Monétaire [0]_RESULTS" xfId="1364"/>
    <cellStyle name="Monétaire_RESULTS" xfId="1365"/>
    <cellStyle name="Multiple" xfId="1366"/>
    <cellStyle name="Multiple1" xfId="1367"/>
    <cellStyle name="MultipleBelow" xfId="1368"/>
    <cellStyle name="namber" xfId="1369"/>
    <cellStyle name="Neutral" xfId="1370"/>
    <cellStyle name="Norma11l" xfId="1371"/>
    <cellStyle name="normal" xfId="1372"/>
    <cellStyle name="Normal - Style1" xfId="1373"/>
    <cellStyle name="normal 10" xfId="1374"/>
    <cellStyle name="normal 11" xfId="1375"/>
    <cellStyle name="normal 12" xfId="1376"/>
    <cellStyle name="normal 13" xfId="1377"/>
    <cellStyle name="normal 14" xfId="1378"/>
    <cellStyle name="Normal 2" xfId="1379"/>
    <cellStyle name="Normal 2 2" xfId="1380"/>
    <cellStyle name="Normal 2 3" xfId="1381"/>
    <cellStyle name="Normal 2 4" xfId="1382"/>
    <cellStyle name="Normal 2_2 расчет тепловых нагрузокЛенинский район" xfId="1383"/>
    <cellStyle name="normal 3" xfId="1384"/>
    <cellStyle name="normal 4" xfId="1385"/>
    <cellStyle name="normal 5" xfId="1386"/>
    <cellStyle name="normal 6" xfId="1387"/>
    <cellStyle name="normal 7" xfId="1388"/>
    <cellStyle name="normal 8" xfId="1389"/>
    <cellStyle name="normal 9" xfId="1390"/>
    <cellStyle name="Normal." xfId="1391"/>
    <cellStyle name="Normal_06_9m" xfId="1392"/>
    <cellStyle name="Normal1" xfId="1393"/>
    <cellStyle name="Normal1 1" xfId="1394"/>
    <cellStyle name="Normal2" xfId="1395"/>
    <cellStyle name="NormalGB" xfId="1396"/>
    <cellStyle name="Normalny_24. 02. 97." xfId="1397"/>
    <cellStyle name="normбlnм_laroux" xfId="1398"/>
    <cellStyle name="Note" xfId="1399"/>
    <cellStyle name="number" xfId="1400"/>
    <cellStyle name="Ôčíŕíńîâűé [0]_(ňŕá 3č)" xfId="1401"/>
    <cellStyle name="Ôčíŕíńîâűé_(ňŕá 3č)" xfId="1402"/>
    <cellStyle name="Option" xfId="1403"/>
    <cellStyle name="Òûñÿ÷è [0]_cogs" xfId="1404"/>
    <cellStyle name="Òûñÿ÷è_cogs" xfId="1405"/>
    <cellStyle name="Output" xfId="1406"/>
    <cellStyle name="Page Number" xfId="1407"/>
    <cellStyle name="pb_page_heading_LS" xfId="1408"/>
    <cellStyle name="Percent_RS_Lianozovo-Samara_9m01" xfId="1409"/>
    <cellStyle name="Percent1" xfId="1410"/>
    <cellStyle name="Piug" xfId="1411"/>
    <cellStyle name="Plug" xfId="1412"/>
    <cellStyle name="Price_Body" xfId="1413"/>
    <cellStyle name="prochrek" xfId="1414"/>
    <cellStyle name="Protected" xfId="1415"/>
    <cellStyle name="Result" xfId="1416"/>
    <cellStyle name="Result2" xfId="1417"/>
    <cellStyle name="Salomon Logo" xfId="1418"/>
    <cellStyle name="SAPBEXaggData" xfId="1419"/>
    <cellStyle name="SAPBEXaggDataEmph" xfId="1420"/>
    <cellStyle name="SAPBEXaggItem" xfId="1421"/>
    <cellStyle name="SAPBEXaggItemX" xfId="1422"/>
    <cellStyle name="SAPBEXchaText" xfId="1423"/>
    <cellStyle name="SAPBEXexcBad7" xfId="1424"/>
    <cellStyle name="SAPBEXexcBad8" xfId="1425"/>
    <cellStyle name="SAPBEXexcBad9" xfId="1426"/>
    <cellStyle name="SAPBEXexcCritical4" xfId="1427"/>
    <cellStyle name="SAPBEXexcCritical5" xfId="1428"/>
    <cellStyle name="SAPBEXexcCritical6" xfId="1429"/>
    <cellStyle name="SAPBEXexcGood1" xfId="1430"/>
    <cellStyle name="SAPBEXexcGood2" xfId="1431"/>
    <cellStyle name="SAPBEXexcGood3" xfId="1432"/>
    <cellStyle name="SAPBEXfilterDrill" xfId="1433"/>
    <cellStyle name="SAPBEXfilterItem" xfId="1434"/>
    <cellStyle name="SAPBEXfilterText" xfId="1435"/>
    <cellStyle name="SAPBEXformats" xfId="1436"/>
    <cellStyle name="SAPBEXheaderItem" xfId="1437"/>
    <cellStyle name="SAPBEXheaderText" xfId="1438"/>
    <cellStyle name="SAPBEXHLevel0" xfId="1439"/>
    <cellStyle name="SAPBEXHLevel0X" xfId="1440"/>
    <cellStyle name="SAPBEXHLevel1" xfId="1441"/>
    <cellStyle name="SAPBEXHLevel1X" xfId="1442"/>
    <cellStyle name="SAPBEXHLevel2" xfId="1443"/>
    <cellStyle name="SAPBEXHLevel2X" xfId="1444"/>
    <cellStyle name="SAPBEXHLevel3" xfId="1445"/>
    <cellStyle name="SAPBEXHLevel3X" xfId="1446"/>
    <cellStyle name="SAPBEXinputData" xfId="1447"/>
    <cellStyle name="SAPBEXinputData 2" xfId="1448"/>
    <cellStyle name="SAPBEXinputData 3" xfId="1449"/>
    <cellStyle name="SAPBEXinputData 4" xfId="1450"/>
    <cellStyle name="SAPBEXinputData_2 расчет тепловых нагрузокЛенинский район" xfId="1451"/>
    <cellStyle name="SAPBEXresData" xfId="1452"/>
    <cellStyle name="SAPBEXresDataEmph" xfId="1453"/>
    <cellStyle name="SAPBEXresItem" xfId="1454"/>
    <cellStyle name="SAPBEXresItemX" xfId="1455"/>
    <cellStyle name="SAPBEXstdData" xfId="1456"/>
    <cellStyle name="SAPBEXstdDataEmph" xfId="1457"/>
    <cellStyle name="SAPBEXstdItem" xfId="1458"/>
    <cellStyle name="SAPBEXstdItemX" xfId="1459"/>
    <cellStyle name="SAPBEXtitle" xfId="1460"/>
    <cellStyle name="SAPBEXundefined" xfId="1461"/>
    <cellStyle name="st1" xfId="1462"/>
    <cellStyle name="Standard_NEGS" xfId="1463"/>
    <cellStyle name="Style 1" xfId="1464"/>
    <cellStyle name="styleColumnTitles" xfId="1465"/>
    <cellStyle name="styleDateRange" xfId="1466"/>
    <cellStyle name="styleHidden" xfId="1467"/>
    <cellStyle name="styleNormal" xfId="1468"/>
    <cellStyle name="styleSeriesAttributes" xfId="1469"/>
    <cellStyle name="styleSeriesData" xfId="1470"/>
    <cellStyle name="styleSeriesDataForecast" xfId="1471"/>
    <cellStyle name="styleSeriesDataForecastNA" xfId="1472"/>
    <cellStyle name="styleSeriesDataNA" xfId="1473"/>
    <cellStyle name="Table Head" xfId="1474"/>
    <cellStyle name="Table Head Aligned" xfId="1475"/>
    <cellStyle name="Table Head Blue" xfId="1476"/>
    <cellStyle name="Table Head Green" xfId="1477"/>
    <cellStyle name="Table Head_Val_Sum_Graph" xfId="1478"/>
    <cellStyle name="Table Heading" xfId="1479"/>
    <cellStyle name="Table Heading 2" xfId="1480"/>
    <cellStyle name="Table Heading_46EP.2012(v0.1)" xfId="1481"/>
    <cellStyle name="Table Text" xfId="1482"/>
    <cellStyle name="Table Title" xfId="1483"/>
    <cellStyle name="Table Units" xfId="1484"/>
    <cellStyle name="Table_Header" xfId="1485"/>
    <cellStyle name="Text" xfId="1486"/>
    <cellStyle name="Text 1" xfId="1487"/>
    <cellStyle name="Text Head" xfId="1488"/>
    <cellStyle name="Text Head 1" xfId="1489"/>
    <cellStyle name="Title" xfId="1490"/>
    <cellStyle name="Title 4" xfId="1491"/>
    <cellStyle name="Total" xfId="1492"/>
    <cellStyle name="TotalCurrency" xfId="1493"/>
    <cellStyle name="Underline_Single" xfId="1494"/>
    <cellStyle name="Unit" xfId="1495"/>
    <cellStyle name="Warning Text" xfId="1496"/>
    <cellStyle name="year" xfId="1497"/>
    <cellStyle name="Акцент1 10" xfId="1498"/>
    <cellStyle name="Акцент1 2" xfId="1499"/>
    <cellStyle name="Акцент1 2 2" xfId="1500"/>
    <cellStyle name="Акцент1 3" xfId="1501"/>
    <cellStyle name="Акцент1 3 2" xfId="1502"/>
    <cellStyle name="Акцент1 4" xfId="1503"/>
    <cellStyle name="Акцент1 4 2" xfId="1504"/>
    <cellStyle name="Акцент1 5" xfId="1505"/>
    <cellStyle name="Акцент1 5 2" xfId="1506"/>
    <cellStyle name="Акцент1 6" xfId="1507"/>
    <cellStyle name="Акцент1 6 2" xfId="1508"/>
    <cellStyle name="Акцент1 7" xfId="1509"/>
    <cellStyle name="Акцент1 7 2" xfId="1510"/>
    <cellStyle name="Акцент1 8" xfId="1511"/>
    <cellStyle name="Акцент1 8 2" xfId="1512"/>
    <cellStyle name="Акцент1 9" xfId="1513"/>
    <cellStyle name="Акцент1 9 2" xfId="1514"/>
    <cellStyle name="Акцент2 10" xfId="1515"/>
    <cellStyle name="Акцент2 2" xfId="1516"/>
    <cellStyle name="Акцент2 2 2" xfId="1517"/>
    <cellStyle name="Акцент2 3" xfId="1518"/>
    <cellStyle name="Акцент2 3 2" xfId="1519"/>
    <cellStyle name="Акцент2 4" xfId="1520"/>
    <cellStyle name="Акцент2 4 2" xfId="1521"/>
    <cellStyle name="Акцент2 5" xfId="1522"/>
    <cellStyle name="Акцент2 5 2" xfId="1523"/>
    <cellStyle name="Акцент2 6" xfId="1524"/>
    <cellStyle name="Акцент2 6 2" xfId="1525"/>
    <cellStyle name="Акцент2 7" xfId="1526"/>
    <cellStyle name="Акцент2 7 2" xfId="1527"/>
    <cellStyle name="Акцент2 8" xfId="1528"/>
    <cellStyle name="Акцент2 8 2" xfId="1529"/>
    <cellStyle name="Акцент2 9" xfId="1530"/>
    <cellStyle name="Акцент2 9 2" xfId="1531"/>
    <cellStyle name="Акцент3 10" xfId="1532"/>
    <cellStyle name="Акцент3 2" xfId="1533"/>
    <cellStyle name="Акцент3 2 2" xfId="1534"/>
    <cellStyle name="Акцент3 3" xfId="1535"/>
    <cellStyle name="Акцент3 3 2" xfId="1536"/>
    <cellStyle name="Акцент3 4" xfId="1537"/>
    <cellStyle name="Акцент3 4 2" xfId="1538"/>
    <cellStyle name="Акцент3 5" xfId="1539"/>
    <cellStyle name="Акцент3 5 2" xfId="1540"/>
    <cellStyle name="Акцент3 6" xfId="1541"/>
    <cellStyle name="Акцент3 6 2" xfId="1542"/>
    <cellStyle name="Акцент3 7" xfId="1543"/>
    <cellStyle name="Акцент3 7 2" xfId="1544"/>
    <cellStyle name="Акцент3 8" xfId="1545"/>
    <cellStyle name="Акцент3 8 2" xfId="1546"/>
    <cellStyle name="Акцент3 9" xfId="1547"/>
    <cellStyle name="Акцент3 9 2" xfId="1548"/>
    <cellStyle name="Акцент4 10" xfId="1549"/>
    <cellStyle name="Акцент4 2" xfId="1550"/>
    <cellStyle name="Акцент4 2 2" xfId="1551"/>
    <cellStyle name="Акцент4 3" xfId="1552"/>
    <cellStyle name="Акцент4 3 2" xfId="1553"/>
    <cellStyle name="Акцент4 4" xfId="1554"/>
    <cellStyle name="Акцент4 4 2" xfId="1555"/>
    <cellStyle name="Акцент4 5" xfId="1556"/>
    <cellStyle name="Акцент4 5 2" xfId="1557"/>
    <cellStyle name="Акцент4 6" xfId="1558"/>
    <cellStyle name="Акцент4 6 2" xfId="1559"/>
    <cellStyle name="Акцент4 7" xfId="1560"/>
    <cellStyle name="Акцент4 7 2" xfId="1561"/>
    <cellStyle name="Акцент4 8" xfId="1562"/>
    <cellStyle name="Акцент4 8 2" xfId="1563"/>
    <cellStyle name="Акцент4 9" xfId="1564"/>
    <cellStyle name="Акцент4 9 2" xfId="1565"/>
    <cellStyle name="Акцент5 10" xfId="1566"/>
    <cellStyle name="Акцент5 2" xfId="1567"/>
    <cellStyle name="Акцент5 2 2" xfId="1568"/>
    <cellStyle name="Акцент5 3" xfId="1569"/>
    <cellStyle name="Акцент5 3 2" xfId="1570"/>
    <cellStyle name="Акцент5 4" xfId="1571"/>
    <cellStyle name="Акцент5 4 2" xfId="1572"/>
    <cellStyle name="Акцент5 5" xfId="1573"/>
    <cellStyle name="Акцент5 5 2" xfId="1574"/>
    <cellStyle name="Акцент5 6" xfId="1575"/>
    <cellStyle name="Акцент5 6 2" xfId="1576"/>
    <cellStyle name="Акцент5 7" xfId="1577"/>
    <cellStyle name="Акцент5 7 2" xfId="1578"/>
    <cellStyle name="Акцент5 8" xfId="1579"/>
    <cellStyle name="Акцент5 8 2" xfId="1580"/>
    <cellStyle name="Акцент5 9" xfId="1581"/>
    <cellStyle name="Акцент5 9 2" xfId="1582"/>
    <cellStyle name="Акцент6 10" xfId="1583"/>
    <cellStyle name="Акцент6 2" xfId="1584"/>
    <cellStyle name="Акцент6 2 2" xfId="1585"/>
    <cellStyle name="Акцент6 3" xfId="1586"/>
    <cellStyle name="Акцент6 3 2" xfId="1587"/>
    <cellStyle name="Акцент6 4" xfId="1588"/>
    <cellStyle name="Акцент6 4 2" xfId="1589"/>
    <cellStyle name="Акцент6 5" xfId="1590"/>
    <cellStyle name="Акцент6 5 2" xfId="1591"/>
    <cellStyle name="Акцент6 6" xfId="1592"/>
    <cellStyle name="Акцент6 6 2" xfId="1593"/>
    <cellStyle name="Акцент6 7" xfId="1594"/>
    <cellStyle name="Акцент6 7 2" xfId="1595"/>
    <cellStyle name="Акцент6 8" xfId="1596"/>
    <cellStyle name="Акцент6 8 2" xfId="1597"/>
    <cellStyle name="Акцент6 9" xfId="1598"/>
    <cellStyle name="Акцент6 9 2" xfId="1599"/>
    <cellStyle name="Беззащитный" xfId="1600"/>
    <cellStyle name="Беззащитный 1" xfId="1601"/>
    <cellStyle name="Ввод " xfId="1602"/>
    <cellStyle name="Ввод  10" xfId="1603"/>
    <cellStyle name="Ввод  2" xfId="1604"/>
    <cellStyle name="Ввод  2 2" xfId="1605"/>
    <cellStyle name="Ввод  2_46EE.2011(v1.0)" xfId="1606"/>
    <cellStyle name="Ввод  3" xfId="1607"/>
    <cellStyle name="Ввод  3 2" xfId="1608"/>
    <cellStyle name="Ввод  3_46EE.2011(v1.0)" xfId="1609"/>
    <cellStyle name="Ввод  4" xfId="1610"/>
    <cellStyle name="Ввод  4 2" xfId="1611"/>
    <cellStyle name="Ввод  4_46EE.2011(v1.0)" xfId="1612"/>
    <cellStyle name="Ввод  5" xfId="1613"/>
    <cellStyle name="Ввод  5 2" xfId="1614"/>
    <cellStyle name="Ввод  5_46EE.2011(v1.0)" xfId="1615"/>
    <cellStyle name="Ввод  6" xfId="1616"/>
    <cellStyle name="Ввод  6 2" xfId="1617"/>
    <cellStyle name="Ввод  6_46EE.2011(v1.0)" xfId="1618"/>
    <cellStyle name="Ввод  7" xfId="1619"/>
    <cellStyle name="Ввод  7 2" xfId="1620"/>
    <cellStyle name="Ввод  7_46EE.2011(v1.0)" xfId="1621"/>
    <cellStyle name="Ввод  8" xfId="1622"/>
    <cellStyle name="Ввод  8 2" xfId="1623"/>
    <cellStyle name="Ввод  8_46EE.2011(v1.0)" xfId="1624"/>
    <cellStyle name="Ввод  9" xfId="1625"/>
    <cellStyle name="Ввод  9 2" xfId="1626"/>
    <cellStyle name="Ввод  9_46EE.2011(v1.0)" xfId="1627"/>
    <cellStyle name="Верт. заголовок" xfId="1628"/>
    <cellStyle name="Вес_продукта" xfId="1629"/>
    <cellStyle name="Вывод 10" xfId="1630"/>
    <cellStyle name="Вывод 2" xfId="1631"/>
    <cellStyle name="Вывод 2 2" xfId="1632"/>
    <cellStyle name="Вывод 2_46EE.2011(v1.0)" xfId="1633"/>
    <cellStyle name="Вывод 3" xfId="1634"/>
    <cellStyle name="Вывод 3 2" xfId="1635"/>
    <cellStyle name="Вывод 3_46EE.2011(v1.0)" xfId="1636"/>
    <cellStyle name="Вывод 4" xfId="1637"/>
    <cellStyle name="Вывод 4 2" xfId="1638"/>
    <cellStyle name="Вывод 4_46EE.2011(v1.0)" xfId="1639"/>
    <cellStyle name="Вывод 5" xfId="1640"/>
    <cellStyle name="Вывод 5 2" xfId="1641"/>
    <cellStyle name="Вывод 5_46EE.2011(v1.0)" xfId="1642"/>
    <cellStyle name="Вывод 6" xfId="1643"/>
    <cellStyle name="Вывод 6 2" xfId="1644"/>
    <cellStyle name="Вывод 6_46EE.2011(v1.0)" xfId="1645"/>
    <cellStyle name="Вывод 7" xfId="1646"/>
    <cellStyle name="Вывод 7 2" xfId="1647"/>
    <cellStyle name="Вывод 7_46EE.2011(v1.0)" xfId="1648"/>
    <cellStyle name="Вывод 8" xfId="1649"/>
    <cellStyle name="Вывод 8 2" xfId="1650"/>
    <cellStyle name="Вывод 8_46EE.2011(v1.0)" xfId="1651"/>
    <cellStyle name="Вывод 9" xfId="1652"/>
    <cellStyle name="Вывод 9 2" xfId="1653"/>
    <cellStyle name="Вывод 9_46EE.2011(v1.0)" xfId="1654"/>
    <cellStyle name="Вычисление 10" xfId="1655"/>
    <cellStyle name="Вычисление 2" xfId="1656"/>
    <cellStyle name="Вычисление 2 2" xfId="1657"/>
    <cellStyle name="Вычисление 2_46EE.2011(v1.0)" xfId="1658"/>
    <cellStyle name="Вычисление 3" xfId="1659"/>
    <cellStyle name="Вычисление 3 2" xfId="1660"/>
    <cellStyle name="Вычисление 3_46EE.2011(v1.0)" xfId="1661"/>
    <cellStyle name="Вычисление 4" xfId="1662"/>
    <cellStyle name="Вычисление 4 2" xfId="1663"/>
    <cellStyle name="Вычисление 4_46EE.2011(v1.0)" xfId="1664"/>
    <cellStyle name="Вычисление 5" xfId="1665"/>
    <cellStyle name="Вычисление 5 2" xfId="1666"/>
    <cellStyle name="Вычисление 5_46EE.2011(v1.0)" xfId="1667"/>
    <cellStyle name="Вычисление 6" xfId="1668"/>
    <cellStyle name="Вычисление 6 2" xfId="1669"/>
    <cellStyle name="Вычисление 6_46EE.2011(v1.0)" xfId="1670"/>
    <cellStyle name="Вычисление 7" xfId="1671"/>
    <cellStyle name="Вычисление 7 2" xfId="1672"/>
    <cellStyle name="Вычисление 7_46EE.2011(v1.0)" xfId="1673"/>
    <cellStyle name="Вычисление 8" xfId="1674"/>
    <cellStyle name="Вычисление 8 2" xfId="1675"/>
    <cellStyle name="Вычисление 8_46EE.2011(v1.0)" xfId="1676"/>
    <cellStyle name="Вычисление 9" xfId="1677"/>
    <cellStyle name="Вычисление 9 2" xfId="1678"/>
    <cellStyle name="Вычисление 9_46EE.2011(v1.0)" xfId="1679"/>
    <cellStyle name="Гиперссылка 2" xfId="1680"/>
    <cellStyle name="Гиперссылка 2 2" xfId="1681"/>
    <cellStyle name="Гиперссылка 3" xfId="1682"/>
    <cellStyle name="Гиперссылка 4" xfId="1683"/>
    <cellStyle name="Гиперссылка 4 2" xfId="1684"/>
    <cellStyle name="Гиперссылка 4 3" xfId="1685"/>
    <cellStyle name="Гиперссылка 5" xfId="1686"/>
    <cellStyle name="Гиперссылка 5 2" xfId="1687"/>
    <cellStyle name="Группа" xfId="1688"/>
    <cellStyle name="Группа 0" xfId="1689"/>
    <cellStyle name="Группа 1" xfId="1690"/>
    <cellStyle name="Группа 2" xfId="1691"/>
    <cellStyle name="Группа 3" xfId="1692"/>
    <cellStyle name="Группа 4" xfId="1693"/>
    <cellStyle name="Группа 5" xfId="1694"/>
    <cellStyle name="Группа 6" xfId="1695"/>
    <cellStyle name="Группа 7" xfId="1696"/>
    <cellStyle name="Группа 8" xfId="1697"/>
    <cellStyle name="Группа_additional slides_04.12.03 _1" xfId="1698"/>
    <cellStyle name="ДАТА" xfId="1699"/>
    <cellStyle name="ДАТА 2" xfId="1700"/>
    <cellStyle name="ДАТА 3" xfId="1701"/>
    <cellStyle name="ДАТА 4" xfId="1702"/>
    <cellStyle name="ДАТА 5" xfId="1703"/>
    <cellStyle name="ДАТА 6" xfId="1704"/>
    <cellStyle name="ДАТА 7" xfId="1705"/>
    <cellStyle name="ДАТА 8" xfId="1706"/>
    <cellStyle name="ДАТА 9" xfId="1707"/>
    <cellStyle name="ДАТА_1" xfId="1708"/>
    <cellStyle name="Currency" xfId="1709"/>
    <cellStyle name="Currency [0]" xfId="1710"/>
    <cellStyle name="Денежный 2" xfId="1711"/>
    <cellStyle name="Денежный 2 2" xfId="1712"/>
    <cellStyle name="Денежный 2 3" xfId="1713"/>
    <cellStyle name="Денежный 2 4" xfId="1714"/>
    <cellStyle name="Денежный 2_CALC.VO.2013.2.52" xfId="1715"/>
    <cellStyle name="Денежный 3" xfId="1716"/>
    <cellStyle name="Денежный_ПЛАН работ" xfId="1717"/>
    <cellStyle name="Заголовок" xfId="1718"/>
    <cellStyle name="Заголовок 1 1" xfId="1719"/>
    <cellStyle name="Заголовок 1 10" xfId="1720"/>
    <cellStyle name="Заголовок 1 2" xfId="1721"/>
    <cellStyle name="Заголовок 1 2 2" xfId="1722"/>
    <cellStyle name="Заголовок 1 2_46EE.2011(v1.0)" xfId="1723"/>
    <cellStyle name="Заголовок 1 3" xfId="1724"/>
    <cellStyle name="Заголовок 1 3 2" xfId="1725"/>
    <cellStyle name="Заголовок 1 3_46EE.2011(v1.0)" xfId="1726"/>
    <cellStyle name="Заголовок 1 4" xfId="1727"/>
    <cellStyle name="Заголовок 1 4 2" xfId="1728"/>
    <cellStyle name="Заголовок 1 4_46EE.2011(v1.0)" xfId="1729"/>
    <cellStyle name="Заголовок 1 5" xfId="1730"/>
    <cellStyle name="Заголовок 1 5 2" xfId="1731"/>
    <cellStyle name="Заголовок 1 5_46EE.2011(v1.0)" xfId="1732"/>
    <cellStyle name="Заголовок 1 6" xfId="1733"/>
    <cellStyle name="Заголовок 1 6 2" xfId="1734"/>
    <cellStyle name="Заголовок 1 6_46EE.2011(v1.0)" xfId="1735"/>
    <cellStyle name="Заголовок 1 7" xfId="1736"/>
    <cellStyle name="Заголовок 1 7 2" xfId="1737"/>
    <cellStyle name="Заголовок 1 7_46EE.2011(v1.0)" xfId="1738"/>
    <cellStyle name="Заголовок 1 8" xfId="1739"/>
    <cellStyle name="Заголовок 1 8 2" xfId="1740"/>
    <cellStyle name="Заголовок 1 8_46EE.2011(v1.0)" xfId="1741"/>
    <cellStyle name="Заголовок 1 9" xfId="1742"/>
    <cellStyle name="Заголовок 1 9 2" xfId="1743"/>
    <cellStyle name="Заголовок 1 9_46EE.2011(v1.0)" xfId="1744"/>
    <cellStyle name="Заголовок 2 1" xfId="1745"/>
    <cellStyle name="Заголовок 2 10" xfId="1746"/>
    <cellStyle name="Заголовок 2 2" xfId="1747"/>
    <cellStyle name="Заголовок 2 2 2" xfId="1748"/>
    <cellStyle name="Заголовок 2 2_46EE.2011(v1.0)" xfId="1749"/>
    <cellStyle name="Заголовок 2 3" xfId="1750"/>
    <cellStyle name="Заголовок 2 3 2" xfId="1751"/>
    <cellStyle name="Заголовок 2 3_46EE.2011(v1.0)" xfId="1752"/>
    <cellStyle name="Заголовок 2 4" xfId="1753"/>
    <cellStyle name="Заголовок 2 4 2" xfId="1754"/>
    <cellStyle name="Заголовок 2 4_46EE.2011(v1.0)" xfId="1755"/>
    <cellStyle name="Заголовок 2 5" xfId="1756"/>
    <cellStyle name="Заголовок 2 5 2" xfId="1757"/>
    <cellStyle name="Заголовок 2 5_46EE.2011(v1.0)" xfId="1758"/>
    <cellStyle name="Заголовок 2 6" xfId="1759"/>
    <cellStyle name="Заголовок 2 6 2" xfId="1760"/>
    <cellStyle name="Заголовок 2 6_46EE.2011(v1.0)" xfId="1761"/>
    <cellStyle name="Заголовок 2 7" xfId="1762"/>
    <cellStyle name="Заголовок 2 7 2" xfId="1763"/>
    <cellStyle name="Заголовок 2 7_46EE.2011(v1.0)" xfId="1764"/>
    <cellStyle name="Заголовок 2 8" xfId="1765"/>
    <cellStyle name="Заголовок 2 8 2" xfId="1766"/>
    <cellStyle name="Заголовок 2 8_46EE.2011(v1.0)" xfId="1767"/>
    <cellStyle name="Заголовок 2 9" xfId="1768"/>
    <cellStyle name="Заголовок 2 9 2" xfId="1769"/>
    <cellStyle name="Заголовок 2 9_46EE.2011(v1.0)" xfId="1770"/>
    <cellStyle name="Заголовок 3 10" xfId="1771"/>
    <cellStyle name="Заголовок 3 2" xfId="1772"/>
    <cellStyle name="Заголовок 3 2 2" xfId="1773"/>
    <cellStyle name="Заголовок 3 2_46EE.2011(v1.0)" xfId="1774"/>
    <cellStyle name="Заголовок 3 3" xfId="1775"/>
    <cellStyle name="Заголовок 3 3 2" xfId="1776"/>
    <cellStyle name="Заголовок 3 3_46EE.2011(v1.0)" xfId="1777"/>
    <cellStyle name="Заголовок 3 4" xfId="1778"/>
    <cellStyle name="Заголовок 3 4 2" xfId="1779"/>
    <cellStyle name="Заголовок 3 4_46EE.2011(v1.0)" xfId="1780"/>
    <cellStyle name="Заголовок 3 5" xfId="1781"/>
    <cellStyle name="Заголовок 3 5 2" xfId="1782"/>
    <cellStyle name="Заголовок 3 5_46EE.2011(v1.0)" xfId="1783"/>
    <cellStyle name="Заголовок 3 6" xfId="1784"/>
    <cellStyle name="Заголовок 3 6 2" xfId="1785"/>
    <cellStyle name="Заголовок 3 6_46EE.2011(v1.0)" xfId="1786"/>
    <cellStyle name="Заголовок 3 7" xfId="1787"/>
    <cellStyle name="Заголовок 3 7 2" xfId="1788"/>
    <cellStyle name="Заголовок 3 7_46EE.2011(v1.0)" xfId="1789"/>
    <cellStyle name="Заголовок 3 8" xfId="1790"/>
    <cellStyle name="Заголовок 3 8 2" xfId="1791"/>
    <cellStyle name="Заголовок 3 8_46EE.2011(v1.0)" xfId="1792"/>
    <cellStyle name="Заголовок 3 9" xfId="1793"/>
    <cellStyle name="Заголовок 3 9 2" xfId="1794"/>
    <cellStyle name="Заголовок 3 9_46EE.2011(v1.0)" xfId="1795"/>
    <cellStyle name="Заголовок 4 10" xfId="1796"/>
    <cellStyle name="Заголовок 4 2" xfId="1797"/>
    <cellStyle name="Заголовок 4 2 2" xfId="1798"/>
    <cellStyle name="Заголовок 4 3" xfId="1799"/>
    <cellStyle name="Заголовок 4 3 2" xfId="1800"/>
    <cellStyle name="Заголовок 4 4" xfId="1801"/>
    <cellStyle name="Заголовок 4 4 2" xfId="1802"/>
    <cellStyle name="Заголовок 4 5" xfId="1803"/>
    <cellStyle name="Заголовок 4 5 2" xfId="1804"/>
    <cellStyle name="Заголовок 4 6" xfId="1805"/>
    <cellStyle name="Заголовок 4 6 2" xfId="1806"/>
    <cellStyle name="Заголовок 4 7" xfId="1807"/>
    <cellStyle name="Заголовок 4 7 2" xfId="1808"/>
    <cellStyle name="Заголовок 4 8" xfId="1809"/>
    <cellStyle name="Заголовок 4 8 2" xfId="1810"/>
    <cellStyle name="Заголовок 4 9" xfId="1811"/>
    <cellStyle name="Заголовок 4 9 2" xfId="1812"/>
    <cellStyle name="ЗАГОЛОВОК1" xfId="1813"/>
    <cellStyle name="ЗАГОЛОВОК2" xfId="1814"/>
    <cellStyle name="ЗаголовокСтолбца" xfId="1815"/>
    <cellStyle name="ЗаголовокСтолбца 1" xfId="1816"/>
    <cellStyle name="Защитный" xfId="1817"/>
    <cellStyle name="Защитный 1" xfId="1818"/>
    <cellStyle name="Значение" xfId="1819"/>
    <cellStyle name="Значение 1" xfId="1820"/>
    <cellStyle name="Зоголовок" xfId="1821"/>
    <cellStyle name="Итог 10" xfId="1822"/>
    <cellStyle name="Итог 2" xfId="1823"/>
    <cellStyle name="Итог 2 2" xfId="1824"/>
    <cellStyle name="Итог 2_46EE.2011(v1.0)" xfId="1825"/>
    <cellStyle name="Итог 3" xfId="1826"/>
    <cellStyle name="Итог 3 2" xfId="1827"/>
    <cellStyle name="Итог 3_46EE.2011(v1.0)" xfId="1828"/>
    <cellStyle name="Итог 4" xfId="1829"/>
    <cellStyle name="Итог 4 2" xfId="1830"/>
    <cellStyle name="Итог 4_46EE.2011(v1.0)" xfId="1831"/>
    <cellStyle name="Итог 5" xfId="1832"/>
    <cellStyle name="Итог 5 2" xfId="1833"/>
    <cellStyle name="Итог 5_46EE.2011(v1.0)" xfId="1834"/>
    <cellStyle name="Итог 6" xfId="1835"/>
    <cellStyle name="Итог 6 2" xfId="1836"/>
    <cellStyle name="Итог 6_46EE.2011(v1.0)" xfId="1837"/>
    <cellStyle name="Итог 7" xfId="1838"/>
    <cellStyle name="Итог 7 2" xfId="1839"/>
    <cellStyle name="Итог 7_46EE.2011(v1.0)" xfId="1840"/>
    <cellStyle name="Итог 8" xfId="1841"/>
    <cellStyle name="Итог 8 2" xfId="1842"/>
    <cellStyle name="Итог 8_46EE.2011(v1.0)" xfId="1843"/>
    <cellStyle name="Итог 9" xfId="1844"/>
    <cellStyle name="Итог 9 2" xfId="1845"/>
    <cellStyle name="Итог 9_46EE.2011(v1.0)" xfId="1846"/>
    <cellStyle name="Итого" xfId="1847"/>
    <cellStyle name="ИТОГОВЫЙ" xfId="1848"/>
    <cellStyle name="ИТОГОВЫЙ 2" xfId="1849"/>
    <cellStyle name="ИТОГОВЫЙ 3" xfId="1850"/>
    <cellStyle name="ИТОГОВЫЙ 4" xfId="1851"/>
    <cellStyle name="ИТОГОВЫЙ 5" xfId="1852"/>
    <cellStyle name="ИТОГОВЫЙ 6" xfId="1853"/>
    <cellStyle name="ИТОГОВЫЙ 7" xfId="1854"/>
    <cellStyle name="ИТОГОВЫЙ 8" xfId="1855"/>
    <cellStyle name="ИТОГОВЫЙ 9" xfId="1856"/>
    <cellStyle name="ИТОГОВЫЙ_1" xfId="1857"/>
    <cellStyle name="Контрольная ячейка 10" xfId="1858"/>
    <cellStyle name="Контрольная ячейка 2" xfId="1859"/>
    <cellStyle name="Контрольная ячейка 2 2" xfId="1860"/>
    <cellStyle name="Контрольная ячейка 2_46EE.2011(v1.0)" xfId="1861"/>
    <cellStyle name="Контрольная ячейка 3" xfId="1862"/>
    <cellStyle name="Контрольная ячейка 3 2" xfId="1863"/>
    <cellStyle name="Контрольная ячейка 3_46EE.2011(v1.0)" xfId="1864"/>
    <cellStyle name="Контрольная ячейка 4" xfId="1865"/>
    <cellStyle name="Контрольная ячейка 4 2" xfId="1866"/>
    <cellStyle name="Контрольная ячейка 4_46EE.2011(v1.0)" xfId="1867"/>
    <cellStyle name="Контрольная ячейка 5" xfId="1868"/>
    <cellStyle name="Контрольная ячейка 5 2" xfId="1869"/>
    <cellStyle name="Контрольная ячейка 5_46EE.2011(v1.0)" xfId="1870"/>
    <cellStyle name="Контрольная ячейка 6" xfId="1871"/>
    <cellStyle name="Контрольная ячейка 6 2" xfId="1872"/>
    <cellStyle name="Контрольная ячейка 6_46EE.2011(v1.0)" xfId="1873"/>
    <cellStyle name="Контрольная ячейка 7" xfId="1874"/>
    <cellStyle name="Контрольная ячейка 7 2" xfId="1875"/>
    <cellStyle name="Контрольная ячейка 7_46EE.2011(v1.0)" xfId="1876"/>
    <cellStyle name="Контрольная ячейка 8" xfId="1877"/>
    <cellStyle name="Контрольная ячейка 8 2" xfId="1878"/>
    <cellStyle name="Контрольная ячейка 8_46EE.2011(v1.0)" xfId="1879"/>
    <cellStyle name="Контрольная ячейка 9" xfId="1880"/>
    <cellStyle name="Контрольная ячейка 9 2" xfId="1881"/>
    <cellStyle name="Контрольная ячейка 9_46EE.2011(v1.0)" xfId="1882"/>
    <cellStyle name="Миша (бланки отчетности)" xfId="1883"/>
    <cellStyle name="Мой заголовок" xfId="1884"/>
    <cellStyle name="Мой заголовок 1" xfId="1885"/>
    <cellStyle name="Мой заголовок листа" xfId="1886"/>
    <cellStyle name="Мой заголовок листа 1" xfId="1887"/>
    <cellStyle name="Мой заголовок_Новая инструкция1_фст" xfId="1888"/>
    <cellStyle name="Мои наименования показателей" xfId="1889"/>
    <cellStyle name="Мои наименования показателей 1" xfId="1890"/>
    <cellStyle name="Мои наименования показателей 10" xfId="1891"/>
    <cellStyle name="Мои наименования показателей 11" xfId="1892"/>
    <cellStyle name="Мои наименования показателей 2" xfId="1893"/>
    <cellStyle name="Мои наименования показателей 2 2" xfId="1894"/>
    <cellStyle name="Мои наименования показателей 2 3" xfId="1895"/>
    <cellStyle name="Мои наименования показателей 2 4" xfId="1896"/>
    <cellStyle name="Мои наименования показателей 2 5" xfId="1897"/>
    <cellStyle name="Мои наименования показателей 2 6" xfId="1898"/>
    <cellStyle name="Мои наименования показателей 2 7" xfId="1899"/>
    <cellStyle name="Мои наименования показателей 2 8" xfId="1900"/>
    <cellStyle name="Мои наименования показателей 2 9" xfId="1901"/>
    <cellStyle name="Мои наименования показателей 2_1" xfId="1902"/>
    <cellStyle name="Мои наименования показателей 3" xfId="1903"/>
    <cellStyle name="Мои наименования показателей 3 2" xfId="1904"/>
    <cellStyle name="Мои наименования показателей 3 3" xfId="1905"/>
    <cellStyle name="Мои наименования показателей 3 4" xfId="1906"/>
    <cellStyle name="Мои наименования показателей 3 5" xfId="1907"/>
    <cellStyle name="Мои наименования показателей 3 6" xfId="1908"/>
    <cellStyle name="Мои наименования показателей 3 7" xfId="1909"/>
    <cellStyle name="Мои наименования показателей 3 8" xfId="1910"/>
    <cellStyle name="Мои наименования показателей 3 9" xfId="1911"/>
    <cellStyle name="Мои наименования показателей 3_1" xfId="1912"/>
    <cellStyle name="Мои наименования показателей 4" xfId="1913"/>
    <cellStyle name="Мои наименования показателей 4 2" xfId="1914"/>
    <cellStyle name="Мои наименования показателей 4 3" xfId="1915"/>
    <cellStyle name="Мои наименования показателей 4 4" xfId="1916"/>
    <cellStyle name="Мои наименования показателей 4 5" xfId="1917"/>
    <cellStyle name="Мои наименования показателей 4 6" xfId="1918"/>
    <cellStyle name="Мои наименования показателей 4 7" xfId="1919"/>
    <cellStyle name="Мои наименования показателей 4 8" xfId="1920"/>
    <cellStyle name="Мои наименования показателей 4 9" xfId="1921"/>
    <cellStyle name="Мои наименования показателей 4_1" xfId="1922"/>
    <cellStyle name="Мои наименования показателей 5" xfId="1923"/>
    <cellStyle name="Мои наименования показателей 5 2" xfId="1924"/>
    <cellStyle name="Мои наименования показателей 5 3" xfId="1925"/>
    <cellStyle name="Мои наименования показателей 5 4" xfId="1926"/>
    <cellStyle name="Мои наименования показателей 5 5" xfId="1927"/>
    <cellStyle name="Мои наименования показателей 5 6" xfId="1928"/>
    <cellStyle name="Мои наименования показателей 5 7" xfId="1929"/>
    <cellStyle name="Мои наименования показателей 5 8" xfId="1930"/>
    <cellStyle name="Мои наименования показателей 5 9" xfId="1931"/>
    <cellStyle name="Мои наименования показателей 5_1" xfId="1932"/>
    <cellStyle name="Мои наименования показателей 6" xfId="1933"/>
    <cellStyle name="Мои наименования показателей 6 2" xfId="1934"/>
    <cellStyle name="Мои наименования показателей 6 3" xfId="1935"/>
    <cellStyle name="Мои наименования показателей 6_46EE.2011(v1.0)" xfId="1936"/>
    <cellStyle name="Мои наименования показателей 7" xfId="1937"/>
    <cellStyle name="Мои наименования показателей 7 2" xfId="1938"/>
    <cellStyle name="Мои наименования показателей 7 3" xfId="1939"/>
    <cellStyle name="Мои наименования показателей 7_46EE.2011(v1.0)" xfId="1940"/>
    <cellStyle name="Мои наименования показателей 8" xfId="1941"/>
    <cellStyle name="Мои наименования показателей 8 2" xfId="1942"/>
    <cellStyle name="Мои наименования показателей 8 3" xfId="1943"/>
    <cellStyle name="Мои наименования показателей 8_46EE.2011(v1.0)" xfId="1944"/>
    <cellStyle name="Мои наименования показателей 9" xfId="1945"/>
    <cellStyle name="Мои наименования показателей_46EE.2011" xfId="1946"/>
    <cellStyle name="назв фил" xfId="1947"/>
    <cellStyle name="Название 10" xfId="1948"/>
    <cellStyle name="Название 2" xfId="1949"/>
    <cellStyle name="Название 2 2" xfId="1950"/>
    <cellStyle name="Название 3" xfId="1951"/>
    <cellStyle name="Название 3 2" xfId="1952"/>
    <cellStyle name="Название 4" xfId="1953"/>
    <cellStyle name="Название 4 2" xfId="1954"/>
    <cellStyle name="Название 5" xfId="1955"/>
    <cellStyle name="Название 5 2" xfId="1956"/>
    <cellStyle name="Название 6" xfId="1957"/>
    <cellStyle name="Название 6 2" xfId="1958"/>
    <cellStyle name="Название 7" xfId="1959"/>
    <cellStyle name="Название 7 2" xfId="1960"/>
    <cellStyle name="Название 8" xfId="1961"/>
    <cellStyle name="Название 8 2" xfId="1962"/>
    <cellStyle name="Название 9" xfId="1963"/>
    <cellStyle name="Название 9 2" xfId="1964"/>
    <cellStyle name="Невидимый" xfId="1965"/>
    <cellStyle name="Нейтральный 10" xfId="1966"/>
    <cellStyle name="Нейтральный 2" xfId="1967"/>
    <cellStyle name="Нейтральный 2 2" xfId="1968"/>
    <cellStyle name="Нейтральный 3" xfId="1969"/>
    <cellStyle name="Нейтральный 3 2" xfId="1970"/>
    <cellStyle name="Нейтральный 4" xfId="1971"/>
    <cellStyle name="Нейтральный 4 2" xfId="1972"/>
    <cellStyle name="Нейтральный 5" xfId="1973"/>
    <cellStyle name="Нейтральный 5 2" xfId="1974"/>
    <cellStyle name="Нейтральный 6" xfId="1975"/>
    <cellStyle name="Нейтральный 6 2" xfId="1976"/>
    <cellStyle name="Нейтральный 7" xfId="1977"/>
    <cellStyle name="Нейтральный 7 2" xfId="1978"/>
    <cellStyle name="Нейтральный 8" xfId="1979"/>
    <cellStyle name="Нейтральный 8 2" xfId="1980"/>
    <cellStyle name="Нейтральный 9" xfId="1981"/>
    <cellStyle name="Нейтральный 9 2" xfId="1982"/>
    <cellStyle name="Низ1" xfId="1983"/>
    <cellStyle name="Низ2" xfId="1984"/>
    <cellStyle name="Обычный 10" xfId="1985"/>
    <cellStyle name="Обычный 10 2" xfId="1986"/>
    <cellStyle name="Обычный 10 3" xfId="1987"/>
    <cellStyle name="Обычный 11" xfId="1988"/>
    <cellStyle name="Обычный 11 2" xfId="1989"/>
    <cellStyle name="Обычный 11 3" xfId="1990"/>
    <cellStyle name="Обычный 11 4" xfId="1991"/>
    <cellStyle name="Обычный 11 5" xfId="1992"/>
    <cellStyle name="Обычный 11_46EE.2011(v1.2)" xfId="1993"/>
    <cellStyle name="Обычный 12" xfId="1994"/>
    <cellStyle name="Обычный 12 2" xfId="1995"/>
    <cellStyle name="Обычный 12 3" xfId="1996"/>
    <cellStyle name="Обычный 12 4" xfId="1997"/>
    <cellStyle name="Обычный 12 5" xfId="1998"/>
    <cellStyle name="Обычный 12_1 расчет тепловых нагрузок Заводской рн" xfId="1999"/>
    <cellStyle name="Обычный 13" xfId="2000"/>
    <cellStyle name="Обычный 13 2" xfId="2001"/>
    <cellStyle name="Обычный 13 3" xfId="2002"/>
    <cellStyle name="Обычный 14" xfId="2003"/>
    <cellStyle name="Обычный 15" xfId="2004"/>
    <cellStyle name="Обычный 16" xfId="2005"/>
    <cellStyle name="Обычный 16 2" xfId="2006"/>
    <cellStyle name="Обычный 17" xfId="2007"/>
    <cellStyle name="Обычный 18" xfId="2008"/>
    <cellStyle name="Обычный 19" xfId="2009"/>
    <cellStyle name="Обычный 2" xfId="2010"/>
    <cellStyle name="Обычный 2 1" xfId="2011"/>
    <cellStyle name="Обычный 2 10" xfId="2012"/>
    <cellStyle name="Обычный 2 11" xfId="2013"/>
    <cellStyle name="Обычный 2 12" xfId="2014"/>
    <cellStyle name="Обычный 2 13" xfId="2015"/>
    <cellStyle name="Обычный 2 14" xfId="2016"/>
    <cellStyle name="Обычный 2 2" xfId="2017"/>
    <cellStyle name="Обычный 2 2 2" xfId="2018"/>
    <cellStyle name="Обычный 2 2 2 2" xfId="2019"/>
    <cellStyle name="Обычный 2 2 2 3" xfId="2020"/>
    <cellStyle name="Обычный 2 2 2 4" xfId="2021"/>
    <cellStyle name="Обычный 2 2 2_2 расчет тепловых нагрузокЛенинский район" xfId="2022"/>
    <cellStyle name="Обычный 2 2 3" xfId="2023"/>
    <cellStyle name="Обычный 2 2 4" xfId="2024"/>
    <cellStyle name="Обычный 2 2_1 расчет тепловых нагрузок Заводской рн" xfId="2025"/>
    <cellStyle name="Обычный 2 3" xfId="2026"/>
    <cellStyle name="Обычный 2 3 2" xfId="2027"/>
    <cellStyle name="Обычный 2 3 3" xfId="2028"/>
    <cellStyle name="Обычный 2 3 4" xfId="2029"/>
    <cellStyle name="Обычный 2 3_46 ТЕ Кущевская 2011" xfId="2030"/>
    <cellStyle name="Обычный 2 4" xfId="2031"/>
    <cellStyle name="Обычный 2 4 2" xfId="2032"/>
    <cellStyle name="Обычный 2 4 2 2" xfId="2033"/>
    <cellStyle name="Обычный 2 4 2 3" xfId="2034"/>
    <cellStyle name="Обычный 2 4 3" xfId="2035"/>
    <cellStyle name="Обычный 2 4 4" xfId="2036"/>
    <cellStyle name="Обычный 2 4 5" xfId="2037"/>
    <cellStyle name="Обычный 2 4_2 расчет тепловых нагрузокЛенинский район" xfId="2038"/>
    <cellStyle name="Обычный 2 5" xfId="2039"/>
    <cellStyle name="Обычный 2 5 2" xfId="2040"/>
    <cellStyle name="Обычный 2 5 3" xfId="2041"/>
    <cellStyle name="Обычный 2 5_46EE.2011(v1.0)" xfId="2042"/>
    <cellStyle name="Обычный 2 6" xfId="2043"/>
    <cellStyle name="Обычный 2 6 2" xfId="2044"/>
    <cellStyle name="Обычный 2 6 3" xfId="2045"/>
    <cellStyle name="Обычный 2 6_46EE.2011(v1.0)" xfId="2046"/>
    <cellStyle name="Обычный 2 7" xfId="2047"/>
    <cellStyle name="Обычный 2 8" xfId="2048"/>
    <cellStyle name="Обычный 2 9" xfId="2049"/>
    <cellStyle name="Обычный 2_1" xfId="2050"/>
    <cellStyle name="Обычный 20" xfId="2051"/>
    <cellStyle name="Обычный 21" xfId="2052"/>
    <cellStyle name="Обычный 22" xfId="2053"/>
    <cellStyle name="Обычный 23" xfId="2054"/>
    <cellStyle name="Обычный 24" xfId="2055"/>
    <cellStyle name="Обычный 25" xfId="2056"/>
    <cellStyle name="Обычный 27" xfId="2057"/>
    <cellStyle name="Обычный 3" xfId="2058"/>
    <cellStyle name="Обычный 3 2" xfId="2059"/>
    <cellStyle name="Обычный 3 2 2" xfId="2060"/>
    <cellStyle name="Обычный 3 3" xfId="2061"/>
    <cellStyle name="Обычный 3 4" xfId="2062"/>
    <cellStyle name="Обычный 3 5" xfId="2063"/>
    <cellStyle name="Обычный 3 6" xfId="2064"/>
    <cellStyle name="Обычный 3 7" xfId="2065"/>
    <cellStyle name="Обычный 3_3 расчет тепловых нагрузок ОктябрьскийРайон" xfId="2066"/>
    <cellStyle name="Обычный 4" xfId="2067"/>
    <cellStyle name="Обычный 4 2" xfId="2068"/>
    <cellStyle name="Обычный 4 2 2" xfId="2069"/>
    <cellStyle name="Обычный 4 2 3" xfId="2070"/>
    <cellStyle name="Обычный 4 2 4" xfId="2071"/>
    <cellStyle name="Обычный 4 2 5" xfId="2072"/>
    <cellStyle name="Обычный 4 2_BALANCE.WARM.2011YEAR(v1.5)" xfId="2073"/>
    <cellStyle name="Обычный 4 3" xfId="2074"/>
    <cellStyle name="Обычный 4 4" xfId="2075"/>
    <cellStyle name="Обычный 4 4 2" xfId="2076"/>
    <cellStyle name="Обычный 4 5" xfId="2077"/>
    <cellStyle name="Обычный 4 6" xfId="2078"/>
    <cellStyle name="Обычный 4_2 расчет тепловых нагрузокЛенинский район" xfId="2079"/>
    <cellStyle name="Обычный 5" xfId="2080"/>
    <cellStyle name="Обычный 5 2" xfId="2081"/>
    <cellStyle name="Обычный 5 2 2" xfId="2082"/>
    <cellStyle name="Обычный 5 3" xfId="2083"/>
    <cellStyle name="Обычный 5_2 расчет тепловых нагрузокЛенинский район" xfId="2084"/>
    <cellStyle name="Обычный 6" xfId="2085"/>
    <cellStyle name="Обычный 6 2" xfId="2086"/>
    <cellStyle name="Обычный 7" xfId="2087"/>
    <cellStyle name="Обычный 7 2" xfId="2088"/>
    <cellStyle name="Обычный 8" xfId="2089"/>
    <cellStyle name="Обычный 8 2" xfId="2090"/>
    <cellStyle name="Обычный 9" xfId="2091"/>
    <cellStyle name="Обычный 9 2" xfId="2092"/>
    <cellStyle name="Обычный 9 3" xfId="2093"/>
    <cellStyle name="Обычный_Анализ факта" xfId="2094"/>
    <cellStyle name="Обычный_ПЛАН работ" xfId="2095"/>
    <cellStyle name="Ошибка" xfId="2096"/>
    <cellStyle name="Плохой 10" xfId="2097"/>
    <cellStyle name="Плохой 2" xfId="2098"/>
    <cellStyle name="Плохой 2 2" xfId="2099"/>
    <cellStyle name="Плохой 3" xfId="2100"/>
    <cellStyle name="Плохой 3 2" xfId="2101"/>
    <cellStyle name="Плохой 4" xfId="2102"/>
    <cellStyle name="Плохой 4 2" xfId="2103"/>
    <cellStyle name="Плохой 5" xfId="2104"/>
    <cellStyle name="Плохой 5 2" xfId="2105"/>
    <cellStyle name="Плохой 6" xfId="2106"/>
    <cellStyle name="Плохой 6 2" xfId="2107"/>
    <cellStyle name="Плохой 7" xfId="2108"/>
    <cellStyle name="Плохой 7 2" xfId="2109"/>
    <cellStyle name="Плохой 8" xfId="2110"/>
    <cellStyle name="Плохой 8 2" xfId="2111"/>
    <cellStyle name="Плохой 9" xfId="2112"/>
    <cellStyle name="Плохой 9 2" xfId="2113"/>
    <cellStyle name="По центру с переносом" xfId="2114"/>
    <cellStyle name="По центру с переносом 2" xfId="2115"/>
    <cellStyle name="По центру с переносом 3" xfId="2116"/>
    <cellStyle name="По центру с переносом 4" xfId="2117"/>
    <cellStyle name="По ширине с переносом" xfId="2118"/>
    <cellStyle name="По ширине с переносом 2" xfId="2119"/>
    <cellStyle name="По ширине с переносом 3" xfId="2120"/>
    <cellStyle name="По ширине с переносом 4" xfId="2121"/>
    <cellStyle name="Подгруппа" xfId="2122"/>
    <cellStyle name="Поле ввода" xfId="2123"/>
    <cellStyle name="Пояснение 10" xfId="2124"/>
    <cellStyle name="Пояснение 2" xfId="2125"/>
    <cellStyle name="Пояснение 2 2" xfId="2126"/>
    <cellStyle name="Пояснение 3" xfId="2127"/>
    <cellStyle name="Пояснение 3 2" xfId="2128"/>
    <cellStyle name="Пояснение 4" xfId="2129"/>
    <cellStyle name="Пояснение 4 2" xfId="2130"/>
    <cellStyle name="Пояснение 5" xfId="2131"/>
    <cellStyle name="Пояснение 5 2" xfId="2132"/>
    <cellStyle name="Пояснение 6" xfId="2133"/>
    <cellStyle name="Пояснение 6 2" xfId="2134"/>
    <cellStyle name="Пояснение 7" xfId="2135"/>
    <cellStyle name="Пояснение 7 2" xfId="2136"/>
    <cellStyle name="Пояснение 8" xfId="2137"/>
    <cellStyle name="Пояснение 8 2" xfId="2138"/>
    <cellStyle name="Пояснение 9" xfId="2139"/>
    <cellStyle name="Пояснение 9 2" xfId="2140"/>
    <cellStyle name="Примечание" xfId="2141"/>
    <cellStyle name="Примечание 10" xfId="2142"/>
    <cellStyle name="Примечание 10 2" xfId="2143"/>
    <cellStyle name="Примечание 10 3" xfId="2144"/>
    <cellStyle name="Примечание 10 4" xfId="2145"/>
    <cellStyle name="Примечание 10_46EE.2011(v1.0)" xfId="2146"/>
    <cellStyle name="Примечание 11" xfId="2147"/>
    <cellStyle name="Примечание 11 2" xfId="2148"/>
    <cellStyle name="Примечание 11 3" xfId="2149"/>
    <cellStyle name="Примечание 11 4" xfId="2150"/>
    <cellStyle name="Примечание 11_46EE.2011(v1.0)" xfId="2151"/>
    <cellStyle name="Примечание 12" xfId="2152"/>
    <cellStyle name="Примечание 12 2" xfId="2153"/>
    <cellStyle name="Примечание 12 3" xfId="2154"/>
    <cellStyle name="Примечание 12 4" xfId="2155"/>
    <cellStyle name="Примечание 12_46EE.2011(v1.0)" xfId="2156"/>
    <cellStyle name="Примечание 13" xfId="2157"/>
    <cellStyle name="Примечание 14" xfId="2158"/>
    <cellStyle name="Примечание 15" xfId="2159"/>
    <cellStyle name="Примечание 16" xfId="2160"/>
    <cellStyle name="Примечание 17" xfId="2161"/>
    <cellStyle name="Примечание 18" xfId="2162"/>
    <cellStyle name="Примечание 19" xfId="2163"/>
    <cellStyle name="Примечание 2" xfId="2164"/>
    <cellStyle name="Примечание 2 2" xfId="2165"/>
    <cellStyle name="Примечание 2 3" xfId="2166"/>
    <cellStyle name="Примечание 2 4" xfId="2167"/>
    <cellStyle name="Примечание 2 5" xfId="2168"/>
    <cellStyle name="Примечание 2 6" xfId="2169"/>
    <cellStyle name="Примечание 2 7" xfId="2170"/>
    <cellStyle name="Примечание 2 8" xfId="2171"/>
    <cellStyle name="Примечание 2 9" xfId="2172"/>
    <cellStyle name="Примечание 2_46EE.2011(v1.0)" xfId="2173"/>
    <cellStyle name="Примечание 20" xfId="2174"/>
    <cellStyle name="Примечание 21" xfId="2175"/>
    <cellStyle name="Примечание 22" xfId="2176"/>
    <cellStyle name="Примечание 23" xfId="2177"/>
    <cellStyle name="Примечание 24" xfId="2178"/>
    <cellStyle name="Примечание 25" xfId="2179"/>
    <cellStyle name="Примечание 3" xfId="2180"/>
    <cellStyle name="Примечание 3 2" xfId="2181"/>
    <cellStyle name="Примечание 3 3" xfId="2182"/>
    <cellStyle name="Примечание 3 4" xfId="2183"/>
    <cellStyle name="Примечание 3 5" xfId="2184"/>
    <cellStyle name="Примечание 3 6" xfId="2185"/>
    <cellStyle name="Примечание 3 7" xfId="2186"/>
    <cellStyle name="Примечание 3 8" xfId="2187"/>
    <cellStyle name="Примечание 3 9" xfId="2188"/>
    <cellStyle name="Примечание 3_46EE.2011(v1.0)" xfId="2189"/>
    <cellStyle name="Примечание 4" xfId="2190"/>
    <cellStyle name="Примечание 4 2" xfId="2191"/>
    <cellStyle name="Примечание 4 3" xfId="2192"/>
    <cellStyle name="Примечание 4 4" xfId="2193"/>
    <cellStyle name="Примечание 4 5" xfId="2194"/>
    <cellStyle name="Примечание 4 6" xfId="2195"/>
    <cellStyle name="Примечание 4 7" xfId="2196"/>
    <cellStyle name="Примечание 4 8" xfId="2197"/>
    <cellStyle name="Примечание 4 9" xfId="2198"/>
    <cellStyle name="Примечание 4_46EE.2011(v1.0)" xfId="2199"/>
    <cellStyle name="Примечание 5" xfId="2200"/>
    <cellStyle name="Примечание 5 2" xfId="2201"/>
    <cellStyle name="Примечание 5 3" xfId="2202"/>
    <cellStyle name="Примечание 5 4" xfId="2203"/>
    <cellStyle name="Примечание 5 5" xfId="2204"/>
    <cellStyle name="Примечание 5 6" xfId="2205"/>
    <cellStyle name="Примечание 5 7" xfId="2206"/>
    <cellStyle name="Примечание 5 8" xfId="2207"/>
    <cellStyle name="Примечание 5 9" xfId="2208"/>
    <cellStyle name="Примечание 5_46EE.2011(v1.0)" xfId="2209"/>
    <cellStyle name="Примечание 6" xfId="2210"/>
    <cellStyle name="Примечание 6 2" xfId="2211"/>
    <cellStyle name="Примечание 6_46EE.2011(v1.0)" xfId="2212"/>
    <cellStyle name="Примечание 7" xfId="2213"/>
    <cellStyle name="Примечание 7 2" xfId="2214"/>
    <cellStyle name="Примечание 7_46EE.2011(v1.0)" xfId="2215"/>
    <cellStyle name="Примечание 8" xfId="2216"/>
    <cellStyle name="Примечание 8 2" xfId="2217"/>
    <cellStyle name="Примечание 8_46EE.2011(v1.0)" xfId="2218"/>
    <cellStyle name="Примечание 9" xfId="2219"/>
    <cellStyle name="Примечание 9 2" xfId="2220"/>
    <cellStyle name="Примечание 9_46EE.2011(v1.0)" xfId="2221"/>
    <cellStyle name="Продукт" xfId="2222"/>
    <cellStyle name="Percent" xfId="2223"/>
    <cellStyle name="Процентный 10" xfId="2224"/>
    <cellStyle name="Процентный 2" xfId="2225"/>
    <cellStyle name="Процентный 2 2" xfId="2226"/>
    <cellStyle name="Процентный 2 2 2" xfId="2227"/>
    <cellStyle name="Процентный 2 2 3" xfId="2228"/>
    <cellStyle name="Процентный 2 2 4" xfId="2229"/>
    <cellStyle name="Процентный 2 3" xfId="2230"/>
    <cellStyle name="Процентный 2 3 2" xfId="2231"/>
    <cellStyle name="Процентный 2 3 3" xfId="2232"/>
    <cellStyle name="Процентный 2 3 4" xfId="2233"/>
    <cellStyle name="Процентный 2 4" xfId="2234"/>
    <cellStyle name="Процентный 2 5" xfId="2235"/>
    <cellStyle name="Процентный 2 6" xfId="2236"/>
    <cellStyle name="Процентный 3" xfId="2237"/>
    <cellStyle name="Процентный 3 2" xfId="2238"/>
    <cellStyle name="Процентный 3 3" xfId="2239"/>
    <cellStyle name="Процентный 3 4" xfId="2240"/>
    <cellStyle name="Процентный 3 5" xfId="2241"/>
    <cellStyle name="Процентный 3 6" xfId="2242"/>
    <cellStyle name="Процентный 4" xfId="2243"/>
    <cellStyle name="Процентный 4 2" xfId="2244"/>
    <cellStyle name="Процентный 4 2 2" xfId="2245"/>
    <cellStyle name="Процентный 4 2 3" xfId="2246"/>
    <cellStyle name="Процентный 4 3" xfId="2247"/>
    <cellStyle name="Процентный 4 4" xfId="2248"/>
    <cellStyle name="Процентный 4 5" xfId="2249"/>
    <cellStyle name="Процентный 4 6" xfId="2250"/>
    <cellStyle name="Процентный 5" xfId="2251"/>
    <cellStyle name="Процентный 5 2" xfId="2252"/>
    <cellStyle name="Процентный 5 3" xfId="2253"/>
    <cellStyle name="Процентный 5 4" xfId="2254"/>
    <cellStyle name="Процентный 6" xfId="2255"/>
    <cellStyle name="Процентный 7" xfId="2256"/>
    <cellStyle name="Процентный 9" xfId="2257"/>
    <cellStyle name="Разница" xfId="2258"/>
    <cellStyle name="Рамки" xfId="2259"/>
    <cellStyle name="Сводная таблица" xfId="2260"/>
    <cellStyle name="Связанная ячейка 10" xfId="2261"/>
    <cellStyle name="Связанная ячейка 2" xfId="2262"/>
    <cellStyle name="Связанная ячейка 2 2" xfId="2263"/>
    <cellStyle name="Связанная ячейка 2_46EE.2011(v1.0)" xfId="2264"/>
    <cellStyle name="Связанная ячейка 3" xfId="2265"/>
    <cellStyle name="Связанная ячейка 3 2" xfId="2266"/>
    <cellStyle name="Связанная ячейка 3_46EE.2011(v1.0)" xfId="2267"/>
    <cellStyle name="Связанная ячейка 4" xfId="2268"/>
    <cellStyle name="Связанная ячейка 4 2" xfId="2269"/>
    <cellStyle name="Связанная ячейка 4_46EE.2011(v1.0)" xfId="2270"/>
    <cellStyle name="Связанная ячейка 5" xfId="2271"/>
    <cellStyle name="Связанная ячейка 5 2" xfId="2272"/>
    <cellStyle name="Связанная ячейка 5_46EE.2011(v1.0)" xfId="2273"/>
    <cellStyle name="Связанная ячейка 6" xfId="2274"/>
    <cellStyle name="Связанная ячейка 6 2" xfId="2275"/>
    <cellStyle name="Связанная ячейка 6_46EE.2011(v1.0)" xfId="2276"/>
    <cellStyle name="Связанная ячейка 7" xfId="2277"/>
    <cellStyle name="Связанная ячейка 7 2" xfId="2278"/>
    <cellStyle name="Связанная ячейка 7_46EE.2011(v1.0)" xfId="2279"/>
    <cellStyle name="Связанная ячейка 8" xfId="2280"/>
    <cellStyle name="Связанная ячейка 8 2" xfId="2281"/>
    <cellStyle name="Связанная ячейка 8_46EE.2011(v1.0)" xfId="2282"/>
    <cellStyle name="Связанная ячейка 9" xfId="2283"/>
    <cellStyle name="Связанная ячейка 9 2" xfId="2284"/>
    <cellStyle name="Связанная ячейка 9_46EE.2011(v1.0)" xfId="2285"/>
    <cellStyle name="Стиль 1" xfId="2286"/>
    <cellStyle name="Стиль 1 1" xfId="2287"/>
    <cellStyle name="Стиль 1 2" xfId="2288"/>
    <cellStyle name="Стиль 1 2 2" xfId="2289"/>
    <cellStyle name="Стиль 1 2_46EP.2012(v0.1)" xfId="2290"/>
    <cellStyle name="Стиль 1_Новая инструкция1_фст" xfId="2291"/>
    <cellStyle name="Стиль 2" xfId="2292"/>
    <cellStyle name="Субсчет" xfId="2293"/>
    <cellStyle name="Счет" xfId="2294"/>
    <cellStyle name="ТЕКСТ" xfId="2295"/>
    <cellStyle name="ТЕКСТ 2" xfId="2296"/>
    <cellStyle name="ТЕКСТ 3" xfId="2297"/>
    <cellStyle name="ТЕКСТ 4" xfId="2298"/>
    <cellStyle name="ТЕКСТ 5" xfId="2299"/>
    <cellStyle name="ТЕКСТ 6" xfId="2300"/>
    <cellStyle name="ТЕКСТ 7" xfId="2301"/>
    <cellStyle name="ТЕКСТ 8" xfId="2302"/>
    <cellStyle name="ТЕКСТ 9" xfId="2303"/>
    <cellStyle name="Текст предупреждения 10" xfId="2304"/>
    <cellStyle name="Текст предупреждения 2" xfId="2305"/>
    <cellStyle name="Текст предупреждения 2 2" xfId="2306"/>
    <cellStyle name="Текст предупреждения 3" xfId="2307"/>
    <cellStyle name="Текст предупреждения 3 2" xfId="2308"/>
    <cellStyle name="Текст предупреждения 4" xfId="2309"/>
    <cellStyle name="Текст предупреждения 4 2" xfId="2310"/>
    <cellStyle name="Текст предупреждения 5" xfId="2311"/>
    <cellStyle name="Текст предупреждения 5 2" xfId="2312"/>
    <cellStyle name="Текст предупреждения 6" xfId="2313"/>
    <cellStyle name="Текст предупреждения 6 2" xfId="2314"/>
    <cellStyle name="Текст предупреждения 7" xfId="2315"/>
    <cellStyle name="Текст предупреждения 7 2" xfId="2316"/>
    <cellStyle name="Текст предупреждения 8" xfId="2317"/>
    <cellStyle name="Текст предупреждения 8 2" xfId="2318"/>
    <cellStyle name="Текст предупреждения 9" xfId="2319"/>
    <cellStyle name="Текст предупреждения 9 2" xfId="2320"/>
    <cellStyle name="Текстовый" xfId="2321"/>
    <cellStyle name="Текстовый 1" xfId="2322"/>
    <cellStyle name="Текстовый 10" xfId="2323"/>
    <cellStyle name="Текстовый 11" xfId="2324"/>
    <cellStyle name="Текстовый 12" xfId="2325"/>
    <cellStyle name="Текстовый 13" xfId="2326"/>
    <cellStyle name="Текстовый 14" xfId="2327"/>
    <cellStyle name="Текстовый 2" xfId="2328"/>
    <cellStyle name="Текстовый 3" xfId="2329"/>
    <cellStyle name="Текстовый 4" xfId="2330"/>
    <cellStyle name="Текстовый 5" xfId="2331"/>
    <cellStyle name="Текстовый 6" xfId="2332"/>
    <cellStyle name="Текстовый 7" xfId="2333"/>
    <cellStyle name="Текстовый 8" xfId="2334"/>
    <cellStyle name="Текстовый 9" xfId="2335"/>
    <cellStyle name="Текстовый_1" xfId="2336"/>
    <cellStyle name="Тысячи [0]_22гк" xfId="2337"/>
    <cellStyle name="Тысячи_22гк" xfId="2338"/>
    <cellStyle name="ФИКСИРОВАННЫЙ" xfId="2339"/>
    <cellStyle name="ФИКСИРОВАННЫЙ 2" xfId="2340"/>
    <cellStyle name="ФИКСИРОВАННЫЙ 3" xfId="2341"/>
    <cellStyle name="ФИКСИРОВАННЫЙ 4" xfId="2342"/>
    <cellStyle name="ФИКСИРОВАННЫЙ 5" xfId="2343"/>
    <cellStyle name="ФИКСИРОВАННЫЙ 6" xfId="2344"/>
    <cellStyle name="ФИКСИРОВАННЫЙ 7" xfId="2345"/>
    <cellStyle name="ФИКСИРОВАННЫЙ 8" xfId="2346"/>
    <cellStyle name="ФИКСИРОВАННЫЙ 9" xfId="2347"/>
    <cellStyle name="ФИКСИРОВАННЫЙ_1" xfId="2348"/>
    <cellStyle name="Comma" xfId="2349"/>
    <cellStyle name="Comma [0]" xfId="2350"/>
    <cellStyle name="Финансовый 10" xfId="2351"/>
    <cellStyle name="Финансовый 10 2" xfId="2352"/>
    <cellStyle name="Финансовый 10 3" xfId="2353"/>
    <cellStyle name="Финансовый 11" xfId="2354"/>
    <cellStyle name="Финансовый 11 2" xfId="2355"/>
    <cellStyle name="Финансовый 11 3" xfId="2356"/>
    <cellStyle name="Финансовый 12" xfId="2357"/>
    <cellStyle name="Финансовый 13" xfId="2358"/>
    <cellStyle name="Финансовый 14" xfId="2359"/>
    <cellStyle name="Финансовый 15" xfId="2360"/>
    <cellStyle name="Финансовый 16" xfId="2361"/>
    <cellStyle name="Финансовый 17" xfId="2362"/>
    <cellStyle name="Финансовый 18" xfId="2363"/>
    <cellStyle name="Финансовый 19" xfId="2364"/>
    <cellStyle name="Финансовый 2" xfId="2365"/>
    <cellStyle name="Финансовый 2 2" xfId="2366"/>
    <cellStyle name="Финансовый 2 2 2" xfId="2367"/>
    <cellStyle name="Финансовый 2 2_CALC.VO.2013.2.52" xfId="2368"/>
    <cellStyle name="Финансовый 2 3" xfId="2369"/>
    <cellStyle name="Финансовый 2 4" xfId="2370"/>
    <cellStyle name="Финансовый 2 5" xfId="2371"/>
    <cellStyle name="Финансовый 2 6" xfId="2372"/>
    <cellStyle name="Финансовый 2_46EE.2011(v1.0)" xfId="2373"/>
    <cellStyle name="Финансовый 20" xfId="2374"/>
    <cellStyle name="Финансовый 21" xfId="2375"/>
    <cellStyle name="Финансовый 3" xfId="2376"/>
    <cellStyle name="Финансовый 3 2" xfId="2377"/>
    <cellStyle name="Финансовый 3 2 2" xfId="2378"/>
    <cellStyle name="Финансовый 3 3" xfId="2379"/>
    <cellStyle name="Финансовый 3 3 2" xfId="2380"/>
    <cellStyle name="Финансовый 3 4" xfId="2381"/>
    <cellStyle name="Финансовый 3 5" xfId="2382"/>
    <cellStyle name="Финансовый 3 6" xfId="2383"/>
    <cellStyle name="Финансовый 3_ARMRAZR" xfId="2384"/>
    <cellStyle name="Финансовый 4" xfId="2385"/>
    <cellStyle name="Финансовый 4 2" xfId="2386"/>
    <cellStyle name="Финансовый 4 2 2" xfId="2387"/>
    <cellStyle name="Финансовый 4 2 3" xfId="2388"/>
    <cellStyle name="Финансовый 4 3" xfId="2389"/>
    <cellStyle name="Финансовый 4_TEHSHEET" xfId="2390"/>
    <cellStyle name="Финансовый 5" xfId="2391"/>
    <cellStyle name="Финансовый 6" xfId="2392"/>
    <cellStyle name="Финансовый 7" xfId="2393"/>
    <cellStyle name="Финансовый 8" xfId="2394"/>
    <cellStyle name="Финансовый 9" xfId="2395"/>
    <cellStyle name="Финансовый 9 2" xfId="2396"/>
    <cellStyle name="Финансовый 9 3" xfId="2397"/>
    <cellStyle name="Финансовый 9 4" xfId="2398"/>
    <cellStyle name="Финансовый0[0]_FU_bal" xfId="2399"/>
    <cellStyle name="Формула" xfId="2400"/>
    <cellStyle name="Формула 1" xfId="2401"/>
    <cellStyle name="Формула 2" xfId="2402"/>
    <cellStyle name="Формула_A РТ 2009 Рязаньэнерго" xfId="2403"/>
    <cellStyle name="ФормулаВБ" xfId="2404"/>
    <cellStyle name="ФормулаВБ 1" xfId="2405"/>
    <cellStyle name="ФормулаНаКонтроль" xfId="2406"/>
    <cellStyle name="ФормулаНаКонтроль 1" xfId="2407"/>
    <cellStyle name="Хороший 10" xfId="2408"/>
    <cellStyle name="Хороший 2" xfId="2409"/>
    <cellStyle name="Хороший 2 2" xfId="2410"/>
    <cellStyle name="Хороший 3" xfId="2411"/>
    <cellStyle name="Хороший 3 2" xfId="2412"/>
    <cellStyle name="Хороший 4" xfId="2413"/>
    <cellStyle name="Хороший 4 2" xfId="2414"/>
    <cellStyle name="Хороший 5" xfId="2415"/>
    <cellStyle name="Хороший 5 2" xfId="2416"/>
    <cellStyle name="Хороший 6" xfId="2417"/>
    <cellStyle name="Хороший 6 2" xfId="2418"/>
    <cellStyle name="Хороший 7" xfId="2419"/>
    <cellStyle name="Хороший 7 2" xfId="2420"/>
    <cellStyle name="Хороший 8" xfId="2421"/>
    <cellStyle name="Хороший 8 2" xfId="2422"/>
    <cellStyle name="Хороший 9" xfId="2423"/>
    <cellStyle name="Хороший 9 2" xfId="2424"/>
    <cellStyle name="Цена_продукта" xfId="2425"/>
    <cellStyle name="Цифры по центру с десятыми" xfId="2426"/>
    <cellStyle name="Цифры по центру с десятыми 2" xfId="2427"/>
    <cellStyle name="Цифры по центру с десятыми 3" xfId="2428"/>
    <cellStyle name="Цифры по центру с десятыми 4" xfId="2429"/>
    <cellStyle name="число" xfId="2430"/>
    <cellStyle name="Џђћ–…ќ’ќ›‰" xfId="2431"/>
    <cellStyle name="Шапка" xfId="2432"/>
    <cellStyle name="Шапка таблицы" xfId="2433"/>
    <cellStyle name="ШАУ" xfId="2434"/>
    <cellStyle name="ܘ" xfId="2435"/>
    <cellStyle name="ܘ_x0008_" xfId="2436"/>
    <cellStyle name="ܘ_x0008_?䈌Ȏ㘛䤀ጛܛ_x0008_?䨐Ȏ㘛䤀ጛܛ_x0008_?䉜Ȏ㘛伀ᤛ" xfId="2437"/>
    <cellStyle name="ܛ" xfId="2438"/>
    <cellStyle name="ܛ_x0008_" xfId="2439"/>
    <cellStyle name="ܛ_x0008_?䉜Ȏ㘛伀ᤛܛ_x0008_?偬Ȏ?ഀ഍č_x0001_?䊴Ȏ?ကတĐ_x0001_Ҡ" xfId="2440"/>
    <cellStyle name="標準_PL-CF sheet" xfId="2441"/>
    <cellStyle name="㐀കܒ" xfId="2442"/>
    <cellStyle name="㐀കܒ_x0008_" xfId="2443"/>
    <cellStyle name="㐀കܒ_x0008_?䆴Ȏ㘛伀ᤛܛ_x0008_?䧀Ȏ〘䤀ᤘ" xfId="2444"/>
    <cellStyle name="䁺_x0001_" xfId="24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Geryaga\&#1052;&#1086;&#1080;%20&#1076;&#1086;&#1082;&#1091;&#1084;&#1077;&#1085;&#1090;&#1099;\&#1056;&#1072;&#1089;&#1095;&#1077;&#1090;&#1099;\&#1041;&#1077;&#1085;&#1079;&#1080;&#1085;\BAZA\BIZNES\2001\FINICH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41;&#1072;&#1083;&#1072;&#1085;&#1089;\An(EsMon)\7.02.01\SC_W\&#1055;&#1088;&#1086;&#1075;&#1085;&#1086;&#1079;\&#1055;&#1088;&#1086;&#1075;05_00(27.06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41;&#1072;&#1083;&#1072;&#1085;&#1089;\An(EsMon)\7.02.01\&#1061;&#1072;&#1085;&#1086;&#1074;&#1072;\&#1043;&#1088;(27.07.00)5&#1061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ublic\&#1058;&#1040;&#1056;&#1048;&#1060;&#1067;\&#1056;&#1040;&#1057;&#1063;&#1045;&#1058;&#1067;\&#1085;&#1072;%202013%20&#1075;&#1086;&#1076;\&#1055;&#1042;&#1044;%20&#1040;&#1076;&#1083;&#1077;&#1088;\&#1042;&#1093;&#1086;&#1076;&#1103;&#1097;&#1080;&#1077;\&#1064;&#1040;&#1041;&#1051;&#1054;&#1053;&#1067;%20&#1045;&#1048;&#1040;&#1057;\PR.PROG.OKK.3.61(v1.1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41;&#1072;&#1083;&#1072;&#1085;&#1089;\An(EsMon)\&#1061;&#1072;&#1085;&#1086;&#1074;&#1072;\&#1043;&#1088;(27.07.00)5&#1061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58;&#1072;&#1088;&#1080;&#1092;&#1099;%20&#1085;&#1072;%202016\&#1054;&#1054;&#1054;%20&#1063;&#1077;&#1088;&#1085;&#1086;&#1084;&#1086;&#1088;&#1084;&#1077;&#1073;&#1077;&#1083;&#1100;%20&#1058;&#1069;&#1053;\TEH.INFO.TS.3.23_&#1043;&#1086;&#1088;&#1086;&#1076;%20&#1053;&#1086;&#1074;&#1086;&#1088;&#1086;&#1089;&#1089;&#1080;&#1081;&#1089;&#1082;_&#1054;&#1054;&#1054;%20&#1063;&#1077;&#1088;&#1085;&#1086;&#1084;&#1086;&#1088;&#1084;&#1077;&#1073;&#1077;&#1083;&#1100;%20&#1058;&#1069;&#1053;%20(&#1085;&#1077;&#1087;&#1088;&#1072;&#1074;&#1080;&#1083;&#1100;&#1085;&#1099;&#1081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ublic\&#1058;&#1040;&#1056;&#1048;&#1060;&#1067;\&#1056;&#1040;&#1057;&#1063;&#1045;&#1058;&#1067;\&#1085;&#1072;%202013%20&#1075;&#1086;&#1076;\&#1056;&#1057;&#1058;%20&#1056;&#1054;\&#1058;&#1040;&#1056;&#1048;&#1060;%202013%20&#1056;&#1086;&#1076;&#1080;&#1086;&#1085;&#1086;&#1074;&#1089;&#1082;&#1072;&#1103;\&#1048;&#1089;&#1087;&#1086;&#1083;&#1085;&#1077;&#1085;&#1085;&#1099;&#1077;\&#1064;&#1040;&#1041;&#1051;&#1054;&#1053;&#1067;\TS.TARIFF.REQUEST.3.61%20TRUMN_Rodionovskay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ublic\&#1058;&#1040;&#1056;&#1048;&#1060;&#1067;\&#1056;&#1040;&#1057;&#1063;&#1045;&#1058;&#1067;\&#1085;&#1072;%202012%20&#1075;&#1086;&#1076;\&#1054;&#1058;&#1063;&#1045;&#1058;&#1053;&#1054;&#1057;&#1058;&#1068;%2046-&#1058;&#1045;\&#1048;&#1057;&#1055;&#1054;&#1051;&#1053;&#1045;&#1053;&#1053;&#1067;&#1045;\1%20&#1087;&#1086;&#1083;&#1091;&#1075;&#1086;&#1076;&#1080;&#1077;\&#1055;&#1053;&#1041;%20&#1058;&#1048;&#1061;&#1054;&#1056;&#1045;&#1062;&#1050;&#1040;&#1071;\46TE.2011(v1.0)_TRUMN_tihor_0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58;&#1040;&#1056;&#1048;&#1060;&#1067;\&#1040;&#1058;&#1051;&#1040;&#1053;&#1058;\&#1042;&#1093;&#1086;&#1076;&#1103;&#1097;&#1080;&#1077;\Public\&#1058;&#1040;&#1056;&#1048;&#1060;&#1067;\&#1056;&#1040;&#1057;&#1063;&#1045;&#1058;&#1067;\&#1085;&#1072;%202012%20&#1075;&#1086;&#1076;\&#1054;&#1058;&#1063;&#1045;&#1058;&#1053;&#1054;&#1057;&#1058;&#1068;%2046-&#1058;&#1045;\&#1048;&#1057;&#1055;&#1054;&#1051;&#1053;&#1045;&#1053;&#1053;&#1067;&#1045;\1%20&#1087;&#1086;&#1083;&#1091;&#1075;&#1086;&#1076;&#1080;&#1077;\&#1055;&#1053;&#1041;%20&#1058;&#1048;&#1061;&#1054;&#1056;&#1045;&#1062;&#1050;&#1040;&#1071;\46TE.2011(v1.0)_TRUMN_tihor_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ocuments%20and%20Settings\morozovaav\&#1056;&#1072;&#1073;&#1086;&#1095;&#1080;&#1081;%20&#1089;&#1090;&#1086;&#1083;\&#1090;&#1072;&#1073;&#1083;.%204.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haelsrv\disk%20t\&#1050;&#1091;&#1095;&#1091;&#1085;&#1086;&#1074;&#1072;\&#1074;%20&#1060;&#1057;&#1058;%20&#1082;%2024.08%20&#1090;&#1077;&#1087;&#1083;&#1086;\Krasnodarskij%20kraj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58;&#1040;&#1056;&#1048;&#1060;&#1067;\&#1040;&#1058;&#1051;&#1040;&#1053;&#1058;\&#1042;&#1093;&#1086;&#1076;&#1103;&#1097;&#1080;&#1077;\Public\&#1058;&#1040;&#1056;&#1048;&#1060;&#1067;\&#1056;&#1040;&#1057;&#1063;&#1045;&#1058;&#1067;\&#1085;&#1072;%202011%20&#1075;&#1086;&#1076;\&#1058;&#1056;&#1059;&#1052;&#1053;_2011\46_&#1058;&#1069;\46-&#1058;&#1069;%20&#1058;&#1080;&#1093;&#1086;&#1088;&#1077;&#1094;&#1082;&#1072;&#1103;\46TE_&#1058;&#1080;&#1093;&#1086;&#1088;&#1077;&#1094;&#1082;&#1072;&#1103;_2010_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f6-2.mail.ru/Documents%20and%20Settings/sindeevanv/Local%20Settings/Temporary%20Internet%20Files/OLK41/OREP.INV.NET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\Public\Public\&#1058;&#1040;&#1056;&#1048;&#1060;&#1067;\&#1056;&#1040;&#1057;&#1063;&#1045;&#1058;&#1067;\&#1085;&#1072;%202013%20&#1075;&#1086;&#1076;\&#1054;&#1058;&#1063;&#1045;&#1058;&#1067;%20&#1058;&#1069;%20&#1080;%20&#1058;&#1086;&#1087;&#1083;&#1080;&#1074;&#1086;\&#1090;&#1086;&#1087;&#1083;&#1080;&#1074;&#1086;\&#1055;&#1042;&#1044;%20&#1040;&#1076;&#1083;&#1077;&#1088;\WARM.TOPL.Q2.2012(v1.0.1)_&#1055;&#1042;&#1044;%20&#1040;&#1044;&#1051;&#1045;&#1056;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OCUME~1\ECO\LOCALS~1\Temp\Documents%20and%20Settings\RubanIG\Local%20Settings\Temporary%20Internet%20Files\OLK6\&#1053;&#1040;&#1051;&#1054;&#1043;&#1048;\&#1058;&#1056;&#1040;&#1053;&#1057;&#1055;.%20&#1053;&#1040;&#1051;&#1054;&#1043;\2003&#1075;&#1086;&#1076;\&#1040;&#1085;&#1072;&#1083;&#1080;&#1079;%202003\&#1058;&#1088;.&#1085;&#1072;&#1083;(2003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53;&#1040;&#1051;&#1054;&#1043;&#1048;\&#1058;&#1056;&#1040;&#1053;&#1057;&#1055;.%20&#1053;&#1040;&#1051;&#1054;&#1043;\2003&#1075;&#1086;&#1076;\&#1040;&#1085;&#1072;&#1083;&#1080;&#1079;%202003\&#1058;&#1088;.&#1085;&#1072;&#1083;(2003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41;&#1072;&#1083;&#1072;&#1085;&#1089;\An(EsMon)\SC_W\&#1055;&#1088;&#1086;&#1075;&#1085;&#1086;&#1079;\&#1055;&#1088;&#1086;&#1075;05_00(27.06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53;%20&#1040;%20&#1051;%20&#1054;%20&#1043;%20&#1048;\2002_09&#1084;&#1077;&#1089;\&#1044;&#1077;&#1082;&#1083;.&#1080;&#1084;&#1091;&#1097;&#1077;&#1089;&#1090;&#1074;&#1072;02_9&#1084;&#1077;&#10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58;&#1040;&#1056;&#1048;&#1060;&#1067;\&#1040;&#1058;&#1051;&#1040;&#1053;&#1058;\&#1042;&#1093;&#1086;&#1076;&#1103;&#1097;&#1080;&#1077;\&#1053;%20&#1040;%20&#1051;%20&#1054;%20&#1043;%20&#1048;\2002_09&#1084;&#1077;&#1089;\&#1044;&#1077;&#1082;&#1083;.&#1080;&#1084;&#1091;&#1097;&#1077;&#1089;&#1090;&#1074;&#1072;02_9&#1084;&#1077;&#1089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61;&#1072;&#1085;&#1086;&#1074;&#1072;\&#1043;&#1088;(27.07.00)5&#1061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53;&#1040;&#1051;&#1054;&#1043;&#1048;\&#1040;&#1053;&#1040;&#1051;&#1048;&#1047;\&#1041;&#1070;&#1044;&#1046;&#1045;&#1058;\2006\&#1060;&#1086;&#1088;&#1084;&#1099;\Nalogi_2006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69;&#1050;&#1054;&#1053;&#1054;&#1052;&#1048;&#1057;&#1058;&#1067;\&#1054;&#1058;&#1063;&#1045;&#1058;\&#1050;&#1074;&#1072;&#1088;&#1090;&#1072;&#1083;&#1100;&#1085;&#1099;&#1081;\2003\1&#1082;&#1074;\&#1044;&#1077;&#1082;&#1083;.&#1080;&#1084;&#1091;&#1097;&#1077;&#1089;&#1090;&#1074;&#1072;03_1&#1082;&#1074;_&#1082;&#1086;&#1087;&#1080;&#1103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58;&#1040;&#1056;&#1048;&#1060;&#1067;\&#1040;&#1058;&#1051;&#1040;&#1053;&#1058;\&#1042;&#1093;&#1086;&#1076;&#1103;&#1097;&#1080;&#1077;\&#1069;&#1050;&#1054;&#1053;&#1054;&#1052;&#1048;&#1057;&#1058;&#1067;\&#1054;&#1058;&#1063;&#1045;&#1058;\&#1050;&#1074;&#1072;&#1088;&#1090;&#1072;&#1083;&#1100;&#1085;&#1099;&#1081;\2003\1&#1082;&#1074;\&#1044;&#1077;&#1082;&#1083;.&#1080;&#1084;&#1091;&#1097;&#1077;&#1089;&#1090;&#1074;&#1072;03_1&#1082;&#1074;_&#1082;&#1086;&#1087;&#1080;&#1103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OCUME~1\ECO\LOCALS~1\Temp\Documents%20and%20Settings\RubanIG\Local%20Settings\Temporary%20Internet%20Files\OLK6\WINDOWS\Temporary%20Internet%20Files\OLK11\&#1058;&#1088;%20&#1053;&#1055;&#1057;%20&#1058;&#1072;&#1088;&#1072;&#1089;&#1086;&#1074;&#1089;&#1082;&#1072;&#1103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55new\documents\&#1069;&#1085;&#1075;&#1077;&#1083;&#1100;&#1089;%202010\&#1048;&#1085;&#1074;.&#1087;&#1088;&#1086;&#1075;&#1088;&#1072;&#1084;&#1084;&#1099;%20&#1069;&#1085;&#1075;&#1077;&#1083;&#1100;&#1089;&#1072;\&#1069;&#1043;&#1058;&#1057;\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01\Public\&#1069;&#1043;&#1058;&#1057;\200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ocuments%20and%20Settings\ChuprikNN\Local%20Settings\Temporary%20Internet%20Files\OLK468\DOCUME~1\LIFSHI~1\LOCALS~1\Temp\&#1055;&#1083;&#1072;&#1085;%20&#1090;&#1086;&#1088;&#1075;&#1086;&#1074;%202004%2016.07.03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ocuments%20and%20Settings\Cherenkova\Local%20Settings\Temporary%20Internet%20Files\OLKB\V2.200727&#1084;&#1072;&#1088;&#1090;&#1072;&#1091;&#1090;&#1086;&#1095;&#1085;.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58;&#1040;&#1056;&#1048;&#1060;&#1067;\&#1040;&#1058;&#1051;&#1040;&#1053;&#1058;\&#1042;&#1093;&#1086;&#1076;&#1103;&#1097;&#1080;&#1077;\Cherenkova\Local%20Settings\Temporary%20Internet%20Files\OLKB\V2.200727&#1084;&#1072;&#1088;&#1090;&#1072;&#1091;&#1090;&#1086;&#1095;&#1085;.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58;&#1077;&#1087;&#1083;&#1086;\&#1056;&#1072;&#1089;&#1095;&#1077;&#1090;&#1099;%20&#1076;&#1083;&#1103;%20&#1058;&#1077;&#1087;&#1083;&#1086;&#1074;&#1099;&#1093;%20&#1089;&#1077;&#1090;&#1077;&#1081;\&#1044;&#1080;&#1085;&#1089;&#1082;&#1080;&#1077;%20&#1090;&#1077;&#1087;&#1083;&#1086;&#1074;&#1099;&#1077;%20&#1089;&#1077;&#1090;&#1080;\&#1056;&#1072;&#1089;&#1095;&#1077;&#1090;%20&#1101;&#1083;&#1077;&#1082;&#1090;&#1088;&#1086;&#1101;&#1085;&#1077;&#1088;&#1075;&#1080;&#1080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My%20Passport\&#1058;&#1040;&#1056;&#1048;&#1060;&#1067;-2015\&#1040;&#1058;&#1051;&#1040;&#1053;&#1058;\&#1048;&#1089;&#1087;&#1086;&#1083;&#1085;&#1077;&#1085;&#1085;&#1099;&#1077;\&#1053;&#1054;&#1056;&#1052;&#1040;&#1058;&#1048;&#1042;&#1067;\&#1053;&#1058;&#1055;\&#1088;&#1072;&#1089;&#1095;&#1077;&#1090;%20&#1087;&#1086;&#1090;&#1077;&#1088;&#1100;%20&#1061;&#1056;&#1059;%20&#1040;&#1090;&#1083;&#1072;&#1085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01\Public\&#1057;&#1085;&#1080;&#1094;2\d\&#1044;&#1086;&#1082;&#1091;&#1084;&#1077;&#1085;&#1090;&#1099;\&#1041;&#1072;&#1085;&#1082;\VTR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&#1090;&#1086;&#1088;&#1075;&#1086;&#1074;&#1083;&#1103;\&#1052;&#1086;&#1080;%20&#1076;&#1086;&#1082;&#1091;&#1084;&#1077;&#1085;&#1090;&#1099;\2011-&#1076;&#1077;&#1092;&#1083;\c&#1077;&#1085;&#1090;&#1103;&#1073;&#1088;&#1100;\v-2013-2030-%202&#1074;-f-15.09%20xls%20-%202&#1048;%20&#1087;&#1086;&#1089;&#1083;&#1077;%20&#1089;&#1086;&#1074;&#1077;&#1097;+&#105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ublic\&#1058;&#1040;&#1056;&#1048;&#1060;&#1067;\&#1056;&#1040;&#1057;&#1063;&#1045;&#1058;&#1067;\&#1085;&#1072;%202011%20&#1075;&#1086;&#1076;\&#1058;&#1056;&#1059;&#1052;&#1053;_2011\46_&#1058;&#1069;\46-&#1058;&#1069;%20&#1058;&#1080;&#1093;&#1086;&#1088;&#1077;&#1094;&#1082;&#1072;&#1103;\46TE_&#1058;&#1080;&#1093;&#1086;&#1088;&#1077;&#1094;&#1082;&#1072;&#1103;_2010_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rojects\!ISM\!Soft\ARM_INF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TEHSHEET"/>
      <sheetName val="Заголовок"/>
      <sheetName val="Инструкция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Раздел1"/>
      <sheetName val="Раздел2"/>
      <sheetName val="Комментарии"/>
      <sheetName val="Проверка"/>
      <sheetName val="TEHSHEET"/>
      <sheetName val="et_union"/>
      <sheetName val="AllSheetsInThisWorkbook"/>
      <sheetName val="modUpdTemplMain"/>
      <sheetName val="REESTR_ORG_VS"/>
      <sheetName val="REESTR_ORG_VO"/>
      <sheetName val="REESTR_ORG_TBO"/>
      <sheetName val="REESTR_FILTERED"/>
      <sheetName val="REESTR_MO"/>
      <sheetName val="modHyp"/>
      <sheetName val="modChange"/>
      <sheetName val="modCheck"/>
      <sheetName val="modTitleSheetHeaders"/>
      <sheetName val="modServiceModule"/>
      <sheetName val="modCommandButton"/>
      <sheetName val="modReestr"/>
      <sheetName val="modClassifierValidate"/>
      <sheetName val="modInfo"/>
      <sheetName val="modfrmReestr"/>
      <sheetName val="modfrmDateChoose"/>
    </sheetNames>
    <sheetDataSet>
      <sheetData sheetId="3">
        <row r="12">
          <cell r="F12">
            <v>2011</v>
          </cell>
        </row>
        <row r="18">
          <cell r="F18" t="str">
            <v>Водоснабжение</v>
          </cell>
        </row>
      </sheetData>
      <sheetData sheetId="8">
        <row r="2">
          <cell r="B2" t="str">
            <v>да</v>
          </cell>
        </row>
        <row r="3">
          <cell r="B3" t="str">
            <v>нет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Титульный"/>
      <sheetName val="Лог обновления"/>
      <sheetName val="Табл.1.15"/>
      <sheetName val="Поставщики"/>
      <sheetName val="Сверка"/>
      <sheetName val="Распределение показателей"/>
      <sheetName val="Комментарии"/>
      <sheetName val="Проверка"/>
      <sheetName val="modfrmCheckUpdates"/>
      <sheetName val="modInfo"/>
      <sheetName val="modUpdTemplMain"/>
      <sheetName val="modInstruction"/>
      <sheetName val="Проверка_back"/>
      <sheetName val="et_union"/>
      <sheetName val="TEHSHEET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TypeIsolator"/>
      <sheetName val="modfrmMonthYearChoose"/>
      <sheetName val="modCommandButton"/>
      <sheetName val="modReestr"/>
      <sheetName val="modServiceModule"/>
      <sheetName val="mod_Tit"/>
      <sheetName val="mod_Coms"/>
      <sheetName val="mod_00"/>
      <sheetName val="mod_02"/>
      <sheetName val="mod_01"/>
      <sheetName val="modfrmUch"/>
      <sheetName val="modfrmAddress"/>
      <sheetName val="mod_wb"/>
      <sheetName val="mod_03"/>
      <sheetName val="modfrmSecretCode"/>
    </sheetNames>
    <sheetDataSet>
      <sheetData sheetId="1">
        <row r="3">
          <cell r="B3" t="str">
            <v>Версия 3.0</v>
          </cell>
        </row>
      </sheetData>
      <sheetData sheetId="2">
        <row r="13">
          <cell r="J13">
            <v>2016</v>
          </cell>
        </row>
        <row r="18">
          <cell r="J18" t="str">
            <v>ООО "Черномормебель ТЭН"</v>
          </cell>
        </row>
        <row r="35">
          <cell r="J35" t="str">
            <v>Дремлюга Сергей Владимирович</v>
          </cell>
        </row>
        <row r="43">
          <cell r="J43" t="str">
            <v>Преснякова Ирина Николаевна</v>
          </cell>
        </row>
      </sheetData>
      <sheetData sheetId="16">
        <row r="2">
          <cell r="V2" t="str">
            <v>01</v>
          </cell>
        </row>
        <row r="3">
          <cell r="V3" t="str">
            <v>02</v>
          </cell>
        </row>
        <row r="4">
          <cell r="V4" t="str">
            <v>03</v>
          </cell>
        </row>
        <row r="5">
          <cell r="E5">
            <v>2014</v>
          </cell>
          <cell r="V5" t="str">
            <v>04</v>
          </cell>
        </row>
        <row r="6">
          <cell r="E6">
            <v>2015</v>
          </cell>
          <cell r="V6" t="str">
            <v>05</v>
          </cell>
        </row>
        <row r="7">
          <cell r="E7">
            <v>2016</v>
          </cell>
          <cell r="V7" t="str">
            <v>06</v>
          </cell>
        </row>
        <row r="8">
          <cell r="E8">
            <v>2017</v>
          </cell>
          <cell r="V8" t="str">
            <v>07</v>
          </cell>
        </row>
        <row r="9">
          <cell r="E9">
            <v>2018</v>
          </cell>
          <cell r="V9" t="str">
            <v>08</v>
          </cell>
        </row>
        <row r="10">
          <cell r="E10">
            <v>2019</v>
          </cell>
          <cell r="V10" t="str">
            <v>09</v>
          </cell>
        </row>
        <row r="11">
          <cell r="E11">
            <v>2020</v>
          </cell>
          <cell r="V11" t="str">
            <v>10</v>
          </cell>
        </row>
        <row r="12">
          <cell r="E12">
            <v>2021</v>
          </cell>
        </row>
        <row r="13">
          <cell r="E13">
            <v>2022</v>
          </cell>
        </row>
        <row r="14">
          <cell r="E14">
            <v>2023</v>
          </cell>
        </row>
        <row r="15">
          <cell r="E15">
            <v>2024</v>
          </cell>
        </row>
        <row r="16">
          <cell r="E16">
            <v>2025</v>
          </cell>
        </row>
      </sheetData>
      <sheetData sheetId="18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  <row r="64">
          <cell r="B64" t="str">
            <v>Город Новороссийск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тандарты"/>
      <sheetName val="ПО по МО"/>
      <sheetName val="таблица1"/>
      <sheetName val="таблица2"/>
      <sheetName val="таблица3"/>
      <sheetName val="таблица4"/>
      <sheetName val="таблица5"/>
      <sheetName val="et_union"/>
      <sheetName val="таблица6"/>
      <sheetName val="таблица7 (технол.нужды)"/>
      <sheetName val="таблица7 (хоз.нужды)"/>
      <sheetName val="таблица7 (сумма)"/>
      <sheetName val="ФОТ (численность)"/>
      <sheetName val="таблица8"/>
      <sheetName val="таблица9"/>
      <sheetName val="таблица10"/>
      <sheetName val="таблица11"/>
      <sheetName val="смета"/>
      <sheetName val="Комментарии"/>
      <sheetName val="Проверка"/>
      <sheetName val="TEHSHEET"/>
      <sheetName val="modDblClick"/>
      <sheetName val="modfrmDateChoose"/>
      <sheetName val="AllSheetsInThisWorkbook"/>
      <sheetName val="REESTR_MO"/>
      <sheetName val="REESTR_ORG"/>
      <sheetName val="REESTR_FILTERED"/>
      <sheetName val="modUpdTemplMain"/>
      <sheetName val="modHyp"/>
      <sheetName val="modChange"/>
      <sheetName val="modPROV"/>
      <sheetName val="modCommandButton"/>
      <sheetName val="modReestr"/>
      <sheetName val="modClassifierValidate"/>
      <sheetName val="modInfo"/>
      <sheetName val="modfrmReestr"/>
      <sheetName val="таблица7 _технол_нужды_"/>
      <sheetName val="таблица7 _хоз_нужды_"/>
    </sheetNames>
    <sheetDataSet>
      <sheetData sheetId="3">
        <row r="49">
          <cell r="F49" t="str">
            <v>является</v>
          </cell>
        </row>
      </sheetData>
      <sheetData sheetId="24">
        <row r="2">
          <cell r="B2" t="str">
            <v>да</v>
          </cell>
          <cell r="D2">
            <v>2011</v>
          </cell>
          <cell r="E2" t="str">
            <v>общая</v>
          </cell>
          <cell r="F2" t="str">
            <v>является</v>
          </cell>
          <cell r="G2" t="str">
            <v>комбинированная</v>
          </cell>
          <cell r="H2" t="str">
            <v>МУ</v>
          </cell>
          <cell r="I2" t="str">
            <v>ООО "Донэнергосбыт"</v>
          </cell>
          <cell r="J2" t="str">
            <v>газ</v>
          </cell>
        </row>
        <row r="3">
          <cell r="B3" t="str">
            <v>нет</v>
          </cell>
          <cell r="D3">
            <v>2012</v>
          </cell>
          <cell r="E3" t="str">
            <v>упрощенная</v>
          </cell>
          <cell r="F3" t="str">
            <v>не является</v>
          </cell>
          <cell r="G3" t="str">
            <v>некомбинированная</v>
          </cell>
          <cell r="H3" t="str">
            <v>МУП</v>
          </cell>
          <cell r="I3" t="str">
            <v>ОАО "Энергосбыт Ростовэнерго"</v>
          </cell>
          <cell r="J3" t="str">
            <v>газ, уголь</v>
          </cell>
        </row>
        <row r="4">
          <cell r="D4">
            <v>2013</v>
          </cell>
          <cell r="H4" t="str">
            <v>ГУП</v>
          </cell>
          <cell r="I4" t="str">
            <v>Прочие (вводятся с клавиатуры)</v>
          </cell>
          <cell r="J4" t="str">
            <v>уголь</v>
          </cell>
        </row>
        <row r="5">
          <cell r="D5">
            <v>2014</v>
          </cell>
          <cell r="H5" t="str">
            <v>ООО</v>
          </cell>
          <cell r="J5" t="str">
            <v>прочее (вводиться с клавиатуры)</v>
          </cell>
        </row>
        <row r="6">
          <cell r="D6">
            <v>2015</v>
          </cell>
          <cell r="H6" t="str">
            <v>ОАО</v>
          </cell>
        </row>
        <row r="7">
          <cell r="H7" t="str">
            <v>ЗАО</v>
          </cell>
        </row>
        <row r="8">
          <cell r="H8" t="str">
            <v>Товарищество</v>
          </cell>
        </row>
        <row r="9">
          <cell r="H9" t="str">
            <v>ИП</v>
          </cell>
        </row>
        <row r="10">
          <cell r="H10" t="str">
            <v>ЖСК</v>
          </cell>
        </row>
        <row r="11">
          <cell r="H11" t="str">
            <v>ТСЖ</v>
          </cell>
        </row>
      </sheetData>
      <sheetData sheetId="28">
        <row r="368">
          <cell r="B368" t="str">
            <v>Барило-Крепинское сельское поселение</v>
          </cell>
        </row>
        <row r="369">
          <cell r="B369" t="str">
            <v>Болдыревское сельское поселение</v>
          </cell>
        </row>
        <row r="370">
          <cell r="B370" t="str">
            <v>Большекрепинское сельское поселение</v>
          </cell>
        </row>
        <row r="371">
          <cell r="B371" t="str">
            <v>Волошинское сельское поселение</v>
          </cell>
        </row>
        <row r="372">
          <cell r="B372" t="str">
            <v>Кутейниковское сельское поселение</v>
          </cell>
        </row>
        <row r="373">
          <cell r="B373" t="str">
            <v>Родионово-Несветайский район</v>
          </cell>
        </row>
        <row r="374">
          <cell r="B374" t="str">
            <v>Родионово-Несветайское сельское поселение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Указания по заполнению"/>
      <sheetName val="Отпуск ТЭ в гор воде"/>
      <sheetName val="Отпуск ТЭ в паре"/>
      <sheetName val="Проверка"/>
      <sheetName val="AllSheetsInThisWorkbook"/>
      <sheetName val="REESTR_ORG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таблица7 (технол.нужды)"/>
      <sheetName val="таблица7 (хоз.нужды)"/>
    </sheetNames>
    <sheetDataSet>
      <sheetData sheetId="11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ESTR_MO"/>
      <sheetName val="TEH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TEHSHEET"/>
      <sheetName val="REESTR_M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.1"/>
      <sheetName val="3"/>
      <sheetName val="4.1"/>
      <sheetName val="4"/>
      <sheetName val="5.1"/>
      <sheetName val="5"/>
      <sheetName val="свод 1"/>
      <sheetName val="свод"/>
      <sheetName val="инвестиц. 1"/>
      <sheetName val="16.1"/>
      <sheetName val="16"/>
      <sheetName val="17.0"/>
      <sheetName val="17"/>
      <sheetName val="17.2"/>
      <sheetName val="17.1"/>
      <sheetName val="24.1"/>
      <sheetName val="24"/>
      <sheetName val="25.1"/>
      <sheetName val="25"/>
      <sheetName val="Р.1"/>
      <sheetName val="P2.1"/>
      <sheetName val="Р.2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Краснодарский край</v>
          </cell>
        </row>
        <row r="21">
          <cell r="D21" t="str">
            <v>Краснодарский край</v>
          </cell>
        </row>
        <row r="27">
          <cell r="F27" t="str">
            <v>Сводный по региону</v>
          </cell>
        </row>
      </sheetData>
      <sheetData sheetId="7">
        <row r="15">
          <cell r="M15">
            <v>4.94</v>
          </cell>
          <cell r="R15">
            <v>80.49</v>
          </cell>
          <cell r="AB15">
            <v>6.69</v>
          </cell>
        </row>
        <row r="16">
          <cell r="M16">
            <v>44.81</v>
          </cell>
          <cell r="S16">
            <v>21.42</v>
          </cell>
          <cell r="AB16">
            <v>51.55</v>
          </cell>
        </row>
        <row r="17">
          <cell r="I17">
            <v>2748.57</v>
          </cell>
          <cell r="N17">
            <v>2463.55</v>
          </cell>
          <cell r="S17">
            <v>3119.26</v>
          </cell>
          <cell r="AC17">
            <v>2814.23</v>
          </cell>
        </row>
        <row r="19">
          <cell r="F19">
            <v>53.15</v>
          </cell>
          <cell r="G19">
            <v>108.61</v>
          </cell>
          <cell r="H19">
            <v>3798.58</v>
          </cell>
          <cell r="I19">
            <v>26.48</v>
          </cell>
          <cell r="K19">
            <v>106.88</v>
          </cell>
          <cell r="L19">
            <v>91.42</v>
          </cell>
          <cell r="M19">
            <v>4443.22</v>
          </cell>
          <cell r="N19">
            <v>7.67</v>
          </cell>
          <cell r="P19">
            <v>298.6</v>
          </cell>
          <cell r="Q19">
            <v>70.3</v>
          </cell>
          <cell r="R19">
            <v>4896.2</v>
          </cell>
          <cell r="S19">
            <v>8.76</v>
          </cell>
          <cell r="Z19">
            <v>121.79</v>
          </cell>
          <cell r="AA19">
            <v>104.9</v>
          </cell>
          <cell r="AB19">
            <v>5068.48</v>
          </cell>
          <cell r="AC19">
            <v>8.75</v>
          </cell>
        </row>
        <row r="20">
          <cell r="G20">
            <v>19.17</v>
          </cell>
          <cell r="H20">
            <v>800.59</v>
          </cell>
        </row>
        <row r="23">
          <cell r="M23">
            <v>3.05</v>
          </cell>
          <cell r="N23">
            <v>1.66</v>
          </cell>
          <cell r="AB23">
            <v>3.3</v>
          </cell>
          <cell r="AC23">
            <v>1.79</v>
          </cell>
        </row>
        <row r="25">
          <cell r="F25">
            <v>53</v>
          </cell>
          <cell r="G25">
            <v>127.23</v>
          </cell>
          <cell r="H25">
            <v>1540.09</v>
          </cell>
          <cell r="I25">
            <v>2341.59</v>
          </cell>
          <cell r="K25">
            <v>101.79</v>
          </cell>
          <cell r="L25">
            <v>45.76</v>
          </cell>
          <cell r="M25">
            <v>1770.23</v>
          </cell>
          <cell r="N25">
            <v>1997.57</v>
          </cell>
          <cell r="P25">
            <v>218</v>
          </cell>
          <cell r="Q25">
            <v>48.01</v>
          </cell>
          <cell r="R25">
            <v>1404.28</v>
          </cell>
          <cell r="S25">
            <v>2730.66</v>
          </cell>
          <cell r="Z25">
            <v>114.9</v>
          </cell>
          <cell r="AA25">
            <v>50.91</v>
          </cell>
          <cell r="AB25">
            <v>2002.29</v>
          </cell>
          <cell r="AC25">
            <v>2258.24</v>
          </cell>
        </row>
        <row r="30">
          <cell r="H30">
            <v>1.61</v>
          </cell>
          <cell r="I30">
            <v>2.46</v>
          </cell>
        </row>
      </sheetData>
      <sheetData sheetId="9">
        <row r="15">
          <cell r="M15">
            <v>0.72</v>
          </cell>
          <cell r="R15">
            <v>9.19</v>
          </cell>
          <cell r="AB15">
            <v>0.95</v>
          </cell>
        </row>
        <row r="16">
          <cell r="M16">
            <v>6.51</v>
          </cell>
          <cell r="S16">
            <v>2.45</v>
          </cell>
          <cell r="AB16">
            <v>7.35</v>
          </cell>
        </row>
        <row r="17">
          <cell r="I17">
            <v>313.76</v>
          </cell>
          <cell r="N17">
            <v>357.35</v>
          </cell>
          <cell r="S17">
            <v>356.08</v>
          </cell>
          <cell r="AC17">
            <v>401.03</v>
          </cell>
        </row>
        <row r="19">
          <cell r="F19">
            <v>6.07</v>
          </cell>
          <cell r="G19">
            <v>12.4</v>
          </cell>
          <cell r="H19">
            <v>433.63</v>
          </cell>
          <cell r="I19">
            <v>3.02</v>
          </cell>
          <cell r="K19">
            <v>15.5</v>
          </cell>
          <cell r="L19">
            <v>13.26</v>
          </cell>
          <cell r="M19">
            <v>644.26</v>
          </cell>
          <cell r="N19">
            <v>1.11</v>
          </cell>
          <cell r="P19">
            <v>34.09</v>
          </cell>
          <cell r="Q19">
            <v>8.03</v>
          </cell>
          <cell r="R19">
            <v>558.93</v>
          </cell>
          <cell r="S19">
            <v>1</v>
          </cell>
          <cell r="Z19">
            <v>17.36</v>
          </cell>
          <cell r="AA19">
            <v>14.95</v>
          </cell>
          <cell r="AB19">
            <v>722.26</v>
          </cell>
          <cell r="AC19">
            <v>1.25</v>
          </cell>
        </row>
        <row r="20">
          <cell r="G20">
            <v>2.19</v>
          </cell>
          <cell r="H20">
            <v>91.39</v>
          </cell>
        </row>
        <row r="21">
          <cell r="F21">
            <v>0.02</v>
          </cell>
          <cell r="G21">
            <v>0.06</v>
          </cell>
          <cell r="H21">
            <v>35.26</v>
          </cell>
          <cell r="I21">
            <v>49.2</v>
          </cell>
          <cell r="K21">
            <v>0.02</v>
          </cell>
          <cell r="L21">
            <v>0.12</v>
          </cell>
          <cell r="M21">
            <v>37.14</v>
          </cell>
          <cell r="N21">
            <v>68.45</v>
          </cell>
          <cell r="P21">
            <v>0.01</v>
          </cell>
          <cell r="Q21">
            <v>0.1</v>
          </cell>
          <cell r="R21">
            <v>51.73</v>
          </cell>
          <cell r="S21">
            <v>47.8</v>
          </cell>
          <cell r="Z21">
            <v>0.03</v>
          </cell>
          <cell r="AA21">
            <v>0.35</v>
          </cell>
          <cell r="AB21">
            <v>43.73</v>
          </cell>
          <cell r="AC21">
            <v>80.22</v>
          </cell>
        </row>
        <row r="23">
          <cell r="M23">
            <v>0.44</v>
          </cell>
          <cell r="N23">
            <v>0.24</v>
          </cell>
          <cell r="AB23">
            <v>0.47</v>
          </cell>
          <cell r="AC23">
            <v>0.25</v>
          </cell>
        </row>
        <row r="25">
          <cell r="F25">
            <v>6.05</v>
          </cell>
          <cell r="G25">
            <v>14.52</v>
          </cell>
          <cell r="H25">
            <v>175.81</v>
          </cell>
          <cell r="I25">
            <v>267.3</v>
          </cell>
          <cell r="K25">
            <v>14.76</v>
          </cell>
          <cell r="L25">
            <v>6.63</v>
          </cell>
          <cell r="M25">
            <v>256.56</v>
          </cell>
          <cell r="N25">
            <v>289.77</v>
          </cell>
          <cell r="P25">
            <v>24.89</v>
          </cell>
          <cell r="Q25">
            <v>5.48</v>
          </cell>
          <cell r="R25">
            <v>160.31</v>
          </cell>
          <cell r="S25">
            <v>311.72</v>
          </cell>
          <cell r="Z25">
            <v>16.37</v>
          </cell>
          <cell r="AA25">
            <v>7.26</v>
          </cell>
          <cell r="AB25">
            <v>285.33</v>
          </cell>
          <cell r="AC25">
            <v>321.8</v>
          </cell>
        </row>
        <row r="30">
          <cell r="H30">
            <v>0.18</v>
          </cell>
          <cell r="I30">
            <v>0.28</v>
          </cell>
        </row>
      </sheetData>
      <sheetData sheetId="11">
        <row r="10">
          <cell r="E10">
            <v>548.7</v>
          </cell>
          <cell r="F10">
            <v>674.13</v>
          </cell>
          <cell r="G10">
            <v>602.05</v>
          </cell>
          <cell r="H10">
            <v>0</v>
          </cell>
          <cell r="I10">
            <v>755.8199999999999</v>
          </cell>
          <cell r="J10">
            <v>125.54106801760652</v>
          </cell>
          <cell r="K10">
            <v>0</v>
          </cell>
          <cell r="L10">
            <v>137.747402952433</v>
          </cell>
          <cell r="M10">
            <v>112.11784077255128</v>
          </cell>
        </row>
        <row r="11">
          <cell r="E11">
            <v>777.92</v>
          </cell>
          <cell r="F11">
            <v>932.3</v>
          </cell>
          <cell r="G11">
            <v>870.1299999999999</v>
          </cell>
          <cell r="H11">
            <v>0</v>
          </cell>
          <cell r="I11">
            <v>1040.1</v>
          </cell>
          <cell r="J11">
            <v>119.53386275613988</v>
          </cell>
          <cell r="K11">
            <v>0</v>
          </cell>
          <cell r="L11">
            <v>133.70269436445906</v>
          </cell>
          <cell r="M11">
            <v>111.56280167328111</v>
          </cell>
        </row>
        <row r="12">
          <cell r="E12">
            <v>463.68</v>
          </cell>
          <cell r="F12">
            <v>567.72</v>
          </cell>
          <cell r="G12">
            <v>502.40000000000003</v>
          </cell>
          <cell r="H12">
            <v>0</v>
          </cell>
          <cell r="I12">
            <v>630.76</v>
          </cell>
          <cell r="J12">
            <v>125.54936305732483</v>
          </cell>
          <cell r="K12">
            <v>0</v>
          </cell>
          <cell r="L12">
            <v>136.03347135955832</v>
          </cell>
          <cell r="M12">
            <v>111.10406538434438</v>
          </cell>
        </row>
        <row r="13">
          <cell r="E13">
            <v>1585343.5955146414</v>
          </cell>
          <cell r="F13">
            <v>1395693.3682983</v>
          </cell>
          <cell r="G13">
            <v>2101303.2005058113</v>
          </cell>
          <cell r="H13">
            <v>0</v>
          </cell>
          <cell r="I13">
            <v>2525998.1350691337</v>
          </cell>
          <cell r="J13">
            <v>120.21102592244151</v>
          </cell>
          <cell r="K13">
            <v>0</v>
          </cell>
          <cell r="L13">
            <v>159.33442707409637</v>
          </cell>
          <cell r="M13">
            <v>180.9851785818083</v>
          </cell>
        </row>
        <row r="14">
          <cell r="E14">
            <v>212723.9</v>
          </cell>
          <cell r="F14">
            <v>143754</v>
          </cell>
          <cell r="G14">
            <v>268955.13</v>
          </cell>
          <cell r="H14">
            <v>0</v>
          </cell>
          <cell r="I14">
            <v>294774.82</v>
          </cell>
          <cell r="J14">
            <v>109.59999907791311</v>
          </cell>
          <cell r="K14">
            <v>0</v>
          </cell>
          <cell r="L14">
            <v>138.57155683964052</v>
          </cell>
          <cell r="M14">
            <v>205.05503846849479</v>
          </cell>
        </row>
        <row r="15">
          <cell r="F15">
            <v>29977</v>
          </cell>
          <cell r="G15">
            <v>57705.74</v>
          </cell>
          <cell r="I15">
            <v>63245.49</v>
          </cell>
          <cell r="J15">
            <v>109.59999819775294</v>
          </cell>
          <cell r="K15">
            <v>0</v>
          </cell>
          <cell r="L15">
            <v>0</v>
          </cell>
          <cell r="M15">
            <v>210.9800513727191</v>
          </cell>
        </row>
        <row r="16">
          <cell r="E16">
            <v>212723.9</v>
          </cell>
          <cell r="F16">
            <v>113777</v>
          </cell>
          <cell r="G16">
            <v>211249.39</v>
          </cell>
          <cell r="I16">
            <v>231529.33</v>
          </cell>
          <cell r="J16">
            <v>109.59999931834122</v>
          </cell>
          <cell r="K16">
            <v>0</v>
          </cell>
          <cell r="L16">
            <v>108.84029956201442</v>
          </cell>
          <cell r="M16">
            <v>203.49396626734753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11570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11570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30298.000192</v>
          </cell>
          <cell r="F20">
            <v>12110.0731397</v>
          </cell>
          <cell r="G20">
            <v>32630.87861864</v>
          </cell>
          <cell r="H20">
            <v>0</v>
          </cell>
          <cell r="I20">
            <v>29736.620547700004</v>
          </cell>
          <cell r="J20">
            <v>91.13030910149418</v>
          </cell>
          <cell r="K20">
            <v>0</v>
          </cell>
          <cell r="L20">
            <v>98.14713961072512</v>
          </cell>
          <cell r="M20">
            <v>245.55277416298628</v>
          </cell>
        </row>
        <row r="21">
          <cell r="E21">
            <v>12615.930192</v>
          </cell>
          <cell r="F21">
            <v>0</v>
          </cell>
          <cell r="G21">
            <v>14183.05861864</v>
          </cell>
          <cell r="H21">
            <v>0</v>
          </cell>
          <cell r="I21">
            <v>14225.070547700005</v>
          </cell>
          <cell r="J21">
            <v>100.29621205263011</v>
          </cell>
          <cell r="K21">
            <v>0</v>
          </cell>
          <cell r="L21">
            <v>112.75482926118592</v>
          </cell>
          <cell r="M21">
            <v>0</v>
          </cell>
        </row>
        <row r="22">
          <cell r="E22">
            <v>17682.07</v>
          </cell>
          <cell r="F22">
            <v>12110.0731397</v>
          </cell>
          <cell r="G22">
            <v>18447.82</v>
          </cell>
          <cell r="H22">
            <v>0</v>
          </cell>
          <cell r="I22">
            <v>15511.55</v>
          </cell>
          <cell r="J22">
            <v>84.0833767892358</v>
          </cell>
          <cell r="K22">
            <v>0</v>
          </cell>
          <cell r="L22">
            <v>87.72474037259212</v>
          </cell>
          <cell r="M22">
            <v>128.0879960101072</v>
          </cell>
        </row>
        <row r="23">
          <cell r="E23">
            <v>33.21</v>
          </cell>
          <cell r="F23">
            <v>22.74482167356181</v>
          </cell>
          <cell r="G23">
            <v>43.16</v>
          </cell>
          <cell r="I23">
            <v>50.220313030899675</v>
          </cell>
          <cell r="J23">
            <v>116.35846392701501</v>
          </cell>
          <cell r="K23">
            <v>0</v>
          </cell>
          <cell r="L23">
            <v>151.22045477536787</v>
          </cell>
          <cell r="M23">
            <v>220.79888667263066</v>
          </cell>
        </row>
        <row r="24">
          <cell r="E24">
            <v>82.6</v>
          </cell>
          <cell r="F24">
            <v>56.57098073580865</v>
          </cell>
          <cell r="G24">
            <v>103.32</v>
          </cell>
          <cell r="I24">
            <v>78.71488736574065</v>
          </cell>
          <cell r="J24">
            <v>76.18552784140597</v>
          </cell>
          <cell r="K24">
            <v>0</v>
          </cell>
          <cell r="L24">
            <v>95.29647380840274</v>
          </cell>
          <cell r="M24">
            <v>139.14357916711035</v>
          </cell>
        </row>
        <row r="25">
          <cell r="E25">
            <v>12521.7</v>
          </cell>
          <cell r="F25">
            <v>8575.845635345946</v>
          </cell>
          <cell r="G25">
            <v>12851.65</v>
          </cell>
          <cell r="I25">
            <v>7766.218006178313</v>
          </cell>
          <cell r="J25">
            <v>60.42973475140012</v>
          </cell>
          <cell r="K25">
            <v>0</v>
          </cell>
          <cell r="L25">
            <v>62.0220737294322</v>
          </cell>
          <cell r="M25">
            <v>90.55920939352387</v>
          </cell>
        </row>
        <row r="26">
          <cell r="E26">
            <v>5044.56</v>
          </cell>
          <cell r="F26">
            <v>3454.911701944684</v>
          </cell>
          <cell r="G26">
            <v>5449.69</v>
          </cell>
          <cell r="I26">
            <v>7616.396793425046</v>
          </cell>
          <cell r="J26">
            <v>139.75834943684956</v>
          </cell>
          <cell r="K26">
            <v>0</v>
          </cell>
          <cell r="L26">
            <v>150.98238089000915</v>
          </cell>
          <cell r="M26">
            <v>220.4512720003225</v>
          </cell>
        </row>
        <row r="27">
          <cell r="E27">
            <v>317739.9953226414</v>
          </cell>
          <cell r="F27">
            <v>415661.03515859996</v>
          </cell>
          <cell r="G27">
            <v>473094.811887171</v>
          </cell>
          <cell r="H27">
            <v>0</v>
          </cell>
          <cell r="I27">
            <v>552574.69503278</v>
          </cell>
          <cell r="J27">
            <v>116.79999043501755</v>
          </cell>
          <cell r="K27">
            <v>0</v>
          </cell>
          <cell r="L27">
            <v>173.90781870934484</v>
          </cell>
          <cell r="M27">
            <v>132.93877662166219</v>
          </cell>
        </row>
        <row r="28">
          <cell r="E28">
            <v>83883.4</v>
          </cell>
          <cell r="F28">
            <v>102259</v>
          </cell>
          <cell r="G28">
            <v>124897</v>
          </cell>
          <cell r="I28">
            <v>145879.7194886539</v>
          </cell>
          <cell r="J28">
            <v>116.80001880641962</v>
          </cell>
          <cell r="K28">
            <v>0</v>
          </cell>
          <cell r="L28">
            <v>173.90773322093992</v>
          </cell>
          <cell r="M28">
            <v>142.6570956968618</v>
          </cell>
        </row>
        <row r="29">
          <cell r="E29">
            <v>78898.1</v>
          </cell>
          <cell r="F29">
            <v>59898</v>
          </cell>
          <cell r="G29">
            <v>84973.2</v>
          </cell>
          <cell r="I29">
            <v>93130.63</v>
          </cell>
          <cell r="J29">
            <v>109.6000032951566</v>
          </cell>
          <cell r="K29">
            <v>0</v>
          </cell>
          <cell r="L29">
            <v>118.03912895240822</v>
          </cell>
          <cell r="M29">
            <v>155.48203612808442</v>
          </cell>
        </row>
        <row r="30">
          <cell r="E30">
            <v>861800.2</v>
          </cell>
          <cell r="F30">
            <v>662011.26</v>
          </cell>
          <cell r="G30">
            <v>1116752.1800000002</v>
          </cell>
          <cell r="H30">
            <v>0</v>
          </cell>
          <cell r="I30">
            <v>1398331.6500000001</v>
          </cell>
          <cell r="J30">
            <v>125.21414106395565</v>
          </cell>
          <cell r="K30">
            <v>0</v>
          </cell>
          <cell r="L30">
            <v>162.2570579584456</v>
          </cell>
          <cell r="M30">
            <v>211.22475318622227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4552</v>
          </cell>
          <cell r="F37">
            <v>1420</v>
          </cell>
          <cell r="G37">
            <v>2612.06</v>
          </cell>
          <cell r="H37">
            <v>0</v>
          </cell>
          <cell r="I37">
            <v>1423.68</v>
          </cell>
          <cell r="J37">
            <v>54.5041078688851</v>
          </cell>
          <cell r="K37">
            <v>0</v>
          </cell>
          <cell r="L37">
            <v>31.27592267135325</v>
          </cell>
          <cell r="M37">
            <v>100.25915492957746</v>
          </cell>
        </row>
        <row r="38">
          <cell r="E38">
            <v>3812.7</v>
          </cell>
          <cell r="F38">
            <v>11</v>
          </cell>
          <cell r="G38">
            <v>0.3</v>
          </cell>
          <cell r="I38">
            <v>0.24</v>
          </cell>
          <cell r="J38">
            <v>80</v>
          </cell>
          <cell r="K38">
            <v>0</v>
          </cell>
          <cell r="L38">
            <v>0.00629475175072783</v>
          </cell>
          <cell r="M38">
            <v>2.1818181818181817</v>
          </cell>
        </row>
        <row r="39">
          <cell r="E39">
            <v>507.8</v>
          </cell>
          <cell r="G39">
            <v>1313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231.5</v>
          </cell>
          <cell r="F40">
            <v>1409</v>
          </cell>
          <cell r="G40">
            <v>1298.76</v>
          </cell>
          <cell r="I40">
            <v>1423.44</v>
          </cell>
          <cell r="J40">
            <v>109.59992608334103</v>
          </cell>
          <cell r="K40">
            <v>0</v>
          </cell>
          <cell r="L40">
            <v>614.8768898488121</v>
          </cell>
          <cell r="M40">
            <v>101.0248403122782</v>
          </cell>
        </row>
        <row r="41">
          <cell r="E41">
            <v>857248.2</v>
          </cell>
          <cell r="F41">
            <v>660591.26</v>
          </cell>
          <cell r="G41">
            <v>1114140.12</v>
          </cell>
          <cell r="H41">
            <v>0</v>
          </cell>
          <cell r="I41">
            <v>1396907.9700000002</v>
          </cell>
          <cell r="J41">
            <v>125.3799181022222</v>
          </cell>
          <cell r="K41">
            <v>0</v>
          </cell>
          <cell r="L41">
            <v>162.9525696291926</v>
          </cell>
          <cell r="M41">
            <v>211.46328366500038</v>
          </cell>
        </row>
        <row r="42">
          <cell r="E42">
            <v>8354.4</v>
          </cell>
          <cell r="F42">
            <v>9716</v>
          </cell>
          <cell r="G42">
            <v>9751.6</v>
          </cell>
          <cell r="I42">
            <v>10687.75</v>
          </cell>
          <cell r="J42">
            <v>109.59996308298126</v>
          </cell>
          <cell r="K42">
            <v>0</v>
          </cell>
          <cell r="L42">
            <v>127.92959398640238</v>
          </cell>
          <cell r="M42">
            <v>110.0015438452038</v>
          </cell>
        </row>
        <row r="43">
          <cell r="E43">
            <v>366.2</v>
          </cell>
          <cell r="F43">
            <v>11294</v>
          </cell>
          <cell r="G43">
            <v>508</v>
          </cell>
          <cell r="I43">
            <v>17077.75</v>
          </cell>
          <cell r="J43">
            <v>3361.761811023622</v>
          </cell>
          <cell r="K43">
            <v>0</v>
          </cell>
          <cell r="L43">
            <v>4663.503549972693</v>
          </cell>
          <cell r="M43">
            <v>151.210819904374</v>
          </cell>
        </row>
        <row r="44">
          <cell r="E44">
            <v>3666.3</v>
          </cell>
          <cell r="F44">
            <v>16343</v>
          </cell>
          <cell r="G44">
            <v>2942.99</v>
          </cell>
          <cell r="I44">
            <v>3225.52</v>
          </cell>
          <cell r="J44">
            <v>109.60010057798361</v>
          </cell>
          <cell r="K44">
            <v>0</v>
          </cell>
          <cell r="L44">
            <v>87.97752502522978</v>
          </cell>
          <cell r="M44">
            <v>19.73640090558649</v>
          </cell>
        </row>
        <row r="45">
          <cell r="E45">
            <v>69000</v>
          </cell>
          <cell r="F45">
            <v>5900</v>
          </cell>
          <cell r="G45">
            <v>51758.74</v>
          </cell>
          <cell r="I45">
            <v>56727.58</v>
          </cell>
          <cell r="J45">
            <v>109.60000185475923</v>
          </cell>
          <cell r="K45">
            <v>0</v>
          </cell>
          <cell r="L45">
            <v>82.21388405797101</v>
          </cell>
          <cell r="M45">
            <v>961.4844067796611</v>
          </cell>
        </row>
        <row r="46">
          <cell r="E46">
            <v>4815.7</v>
          </cell>
          <cell r="F46">
            <v>334</v>
          </cell>
          <cell r="G46">
            <v>2761.42</v>
          </cell>
          <cell r="I46">
            <v>3026.52</v>
          </cell>
          <cell r="J46">
            <v>109.60013326476957</v>
          </cell>
          <cell r="K46">
            <v>0</v>
          </cell>
          <cell r="L46">
            <v>62.84693813983429</v>
          </cell>
          <cell r="M46">
            <v>906.1437125748503</v>
          </cell>
        </row>
        <row r="47">
          <cell r="E47">
            <v>680641.7</v>
          </cell>
          <cell r="F47">
            <v>523007</v>
          </cell>
          <cell r="G47">
            <v>961641.2</v>
          </cell>
          <cell r="I47">
            <v>1187496</v>
          </cell>
          <cell r="J47">
            <v>123.48638972623054</v>
          </cell>
          <cell r="K47">
            <v>0</v>
          </cell>
          <cell r="L47">
            <v>174.46712418589695</v>
          </cell>
          <cell r="M47">
            <v>227.05164558026948</v>
          </cell>
        </row>
        <row r="48">
          <cell r="E48">
            <v>9060.6</v>
          </cell>
          <cell r="F48">
            <v>7824</v>
          </cell>
          <cell r="G48">
            <v>9758.27</v>
          </cell>
          <cell r="I48">
            <v>10695.06</v>
          </cell>
          <cell r="J48">
            <v>109.59995982894509</v>
          </cell>
          <cell r="K48">
            <v>0</v>
          </cell>
          <cell r="L48">
            <v>118.03920270180781</v>
          </cell>
          <cell r="M48">
            <v>136.69555214723925</v>
          </cell>
        </row>
        <row r="49">
          <cell r="E49">
            <v>2949.8</v>
          </cell>
          <cell r="F49">
            <v>2115</v>
          </cell>
          <cell r="G49">
            <v>5171.91</v>
          </cell>
          <cell r="I49">
            <v>5039.42</v>
          </cell>
          <cell r="J49">
            <v>97.43827715486155</v>
          </cell>
          <cell r="K49">
            <v>0</v>
          </cell>
          <cell r="L49">
            <v>170.83937894094515</v>
          </cell>
          <cell r="M49">
            <v>238.27044917257686</v>
          </cell>
        </row>
        <row r="50">
          <cell r="E50">
            <v>1854</v>
          </cell>
          <cell r="F50">
            <v>326</v>
          </cell>
          <cell r="G50">
            <v>14981.16</v>
          </cell>
          <cell r="I50">
            <v>13000</v>
          </cell>
          <cell r="J50">
            <v>86.77565689172268</v>
          </cell>
          <cell r="K50">
            <v>0</v>
          </cell>
          <cell r="L50">
            <v>701.1866235167206</v>
          </cell>
          <cell r="M50">
            <v>3987.7300613496936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76539.5</v>
          </cell>
          <cell r="F53">
            <v>83732.26</v>
          </cell>
          <cell r="G53">
            <v>54864.83</v>
          </cell>
          <cell r="I53">
            <v>89932.37</v>
          </cell>
          <cell r="J53">
            <v>163.9162465280581</v>
          </cell>
          <cell r="K53">
            <v>0</v>
          </cell>
          <cell r="L53">
            <v>117.49798470071009</v>
          </cell>
          <cell r="M53">
            <v>107.40468488489383</v>
          </cell>
        </row>
        <row r="54">
          <cell r="E54">
            <v>41235.95</v>
          </cell>
          <cell r="F54">
            <v>100041</v>
          </cell>
          <cell r="G54">
            <v>45789.16</v>
          </cell>
          <cell r="H54">
            <v>0</v>
          </cell>
          <cell r="I54">
            <v>74664.84000000001</v>
          </cell>
          <cell r="J54">
            <v>163.06226189779414</v>
          </cell>
          <cell r="K54">
            <v>0</v>
          </cell>
          <cell r="L54">
            <v>181.0673453624811</v>
          </cell>
          <cell r="M54">
            <v>74.63423996161575</v>
          </cell>
        </row>
        <row r="55">
          <cell r="E55">
            <v>573.7</v>
          </cell>
          <cell r="F55">
            <v>2513</v>
          </cell>
          <cell r="G55">
            <v>2452.65</v>
          </cell>
          <cell r="I55">
            <v>2688.1</v>
          </cell>
          <cell r="J55">
            <v>109.59982060220577</v>
          </cell>
          <cell r="K55">
            <v>0</v>
          </cell>
          <cell r="L55">
            <v>468.5549938992504</v>
          </cell>
          <cell r="M55">
            <v>106.96776760843613</v>
          </cell>
        </row>
        <row r="56">
          <cell r="E56">
            <v>37013.05</v>
          </cell>
          <cell r="F56">
            <v>82368</v>
          </cell>
          <cell r="G56">
            <v>40839.33</v>
          </cell>
          <cell r="I56">
            <v>69239.83</v>
          </cell>
          <cell r="J56">
            <v>169.54203215380858</v>
          </cell>
          <cell r="K56">
            <v>0</v>
          </cell>
          <cell r="L56">
            <v>187.06869604099094</v>
          </cell>
          <cell r="M56">
            <v>84.06156517094018</v>
          </cell>
        </row>
        <row r="57">
          <cell r="E57">
            <v>2487</v>
          </cell>
          <cell r="F57">
            <v>736</v>
          </cell>
          <cell r="G57">
            <v>2497.1800000000003</v>
          </cell>
          <cell r="H57">
            <v>0</v>
          </cell>
          <cell r="I57">
            <v>2736.91</v>
          </cell>
          <cell r="J57">
            <v>109.60002883252307</v>
          </cell>
          <cell r="K57">
            <v>0</v>
          </cell>
          <cell r="L57">
            <v>110.048652995577</v>
          </cell>
          <cell r="M57">
            <v>371.86277173913044</v>
          </cell>
        </row>
        <row r="58">
          <cell r="E58">
            <v>4.67</v>
          </cell>
          <cell r="F58">
            <v>1.3820345798150382</v>
          </cell>
          <cell r="G58">
            <v>4.76</v>
          </cell>
          <cell r="I58">
            <v>16.41</v>
          </cell>
          <cell r="J58">
            <v>344.74789915966386</v>
          </cell>
          <cell r="K58">
            <v>0</v>
          </cell>
          <cell r="L58">
            <v>351.3918629550321</v>
          </cell>
          <cell r="M58">
            <v>1187.3798412624524</v>
          </cell>
        </row>
        <row r="59">
          <cell r="E59">
            <v>11.62</v>
          </cell>
          <cell r="F59">
            <v>3.4388098110172898</v>
          </cell>
          <cell r="G59">
            <v>11.73</v>
          </cell>
          <cell r="I59">
            <v>21.89</v>
          </cell>
          <cell r="J59">
            <v>186.615515771526</v>
          </cell>
          <cell r="K59">
            <v>0</v>
          </cell>
          <cell r="L59">
            <v>188.382099827883</v>
          </cell>
          <cell r="M59">
            <v>636.5574487390556</v>
          </cell>
        </row>
        <row r="60">
          <cell r="E60">
            <v>1761.19</v>
          </cell>
          <cell r="F60">
            <v>521.2045999195818</v>
          </cell>
          <cell r="G60">
            <v>1768.5</v>
          </cell>
          <cell r="I60">
            <v>1929.52</v>
          </cell>
          <cell r="J60">
            <v>109.10489115069268</v>
          </cell>
          <cell r="K60">
            <v>0</v>
          </cell>
          <cell r="L60">
            <v>109.55774220839318</v>
          </cell>
          <cell r="M60">
            <v>370.2039468373286</v>
          </cell>
        </row>
        <row r="61">
          <cell r="E61">
            <v>709.52</v>
          </cell>
          <cell r="F61">
            <v>209.97455568958583</v>
          </cell>
          <cell r="G61">
            <v>712.19</v>
          </cell>
          <cell r="I61">
            <v>769.09</v>
          </cell>
          <cell r="J61">
            <v>107.98944101995254</v>
          </cell>
          <cell r="K61">
            <v>0</v>
          </cell>
          <cell r="L61">
            <v>108.39581689029202</v>
          </cell>
          <cell r="M61">
            <v>366.2777127801037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E63">
            <v>1162.2</v>
          </cell>
          <cell r="F63">
            <v>14424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1626579.5455146413</v>
          </cell>
          <cell r="F64">
            <v>1495734.3682983</v>
          </cell>
          <cell r="G64">
            <v>2147092.3605058114</v>
          </cell>
          <cell r="H64">
            <v>0</v>
          </cell>
          <cell r="I64">
            <v>2600662.9750691336</v>
          </cell>
          <cell r="J64">
            <v>121.12487673592534</v>
          </cell>
          <cell r="K64">
            <v>0</v>
          </cell>
          <cell r="L64">
            <v>159.8853853929595</v>
          </cell>
          <cell r="M64">
            <v>173.87198089376744</v>
          </cell>
        </row>
        <row r="65">
          <cell r="E65">
            <v>3055.191889776907</v>
          </cell>
          <cell r="F65">
            <v>2809.4277195085297</v>
          </cell>
          <cell r="G65">
            <v>5415.897776107498</v>
          </cell>
          <cell r="H65">
            <v>0</v>
          </cell>
          <cell r="I65">
            <v>16320.79845476162</v>
          </cell>
          <cell r="J65">
            <v>301.34982470979475</v>
          </cell>
          <cell r="K65">
            <v>0</v>
          </cell>
          <cell r="L65">
            <v>534.1988013706524</v>
          </cell>
          <cell r="M65">
            <v>580.9296441916191</v>
          </cell>
        </row>
        <row r="66">
          <cell r="E66">
            <v>7598.624307168413</v>
          </cell>
          <cell r="F66">
            <v>6987.375789995202</v>
          </cell>
          <cell r="G66">
            <v>12965.183436306655</v>
          </cell>
          <cell r="H66">
            <v>0</v>
          </cell>
          <cell r="I66">
            <v>22310.134805693895</v>
          </cell>
          <cell r="J66">
            <v>172.07727846887525</v>
          </cell>
          <cell r="K66">
            <v>0</v>
          </cell>
          <cell r="L66">
            <v>293.6075518912929</v>
          </cell>
          <cell r="M66">
            <v>319.2920414791261</v>
          </cell>
        </row>
        <row r="67">
          <cell r="E67">
            <v>1151875.1501694869</v>
          </cell>
          <cell r="F67">
            <v>1059216.103230058</v>
          </cell>
          <cell r="G67">
            <v>1507167.7256459305</v>
          </cell>
          <cell r="H67">
            <v>0</v>
          </cell>
          <cell r="I67">
            <v>1829461.1389253198</v>
          </cell>
          <cell r="J67">
            <v>121.38404424373294</v>
          </cell>
          <cell r="K67">
            <v>0</v>
          </cell>
          <cell r="L67">
            <v>158.82460340047555</v>
          </cell>
          <cell r="M67">
            <v>172.7184031045615</v>
          </cell>
        </row>
        <row r="68">
          <cell r="E68">
            <v>464050.5791482089</v>
          </cell>
          <cell r="F68">
            <v>426721.4615587383</v>
          </cell>
          <cell r="G68">
            <v>621543.5536474665</v>
          </cell>
          <cell r="H68">
            <v>0</v>
          </cell>
          <cell r="I68">
            <v>732570.9028833581</v>
          </cell>
          <cell r="J68">
            <v>117.86316479100117</v>
          </cell>
          <cell r="K68">
            <v>0</v>
          </cell>
          <cell r="L68">
            <v>157.86445180782522</v>
          </cell>
          <cell r="M68">
            <v>171.67425800600833</v>
          </cell>
        </row>
        <row r="70">
          <cell r="E70">
            <v>199477.4</v>
          </cell>
          <cell r="F70">
            <v>169426.16</v>
          </cell>
          <cell r="G70">
            <v>216589.44</v>
          </cell>
          <cell r="H70">
            <v>0</v>
          </cell>
          <cell r="I70">
            <v>456149.36000000004</v>
          </cell>
          <cell r="J70">
            <v>210.60554014083053</v>
          </cell>
          <cell r="K70">
            <v>0</v>
          </cell>
          <cell r="L70">
            <v>228.6722004598015</v>
          </cell>
          <cell r="M70">
            <v>269.2319533181889</v>
          </cell>
        </row>
        <row r="71">
          <cell r="E71">
            <v>111535</v>
          </cell>
          <cell r="F71">
            <v>88151.9</v>
          </cell>
          <cell r="G71">
            <v>130000</v>
          </cell>
          <cell r="H71">
            <v>0</v>
          </cell>
          <cell r="I71">
            <v>361247.33</v>
          </cell>
          <cell r="J71">
            <v>277.8825615384616</v>
          </cell>
          <cell r="K71">
            <v>0</v>
          </cell>
          <cell r="L71">
            <v>323.886968216255</v>
          </cell>
          <cell r="M71">
            <v>409.80095721135905</v>
          </cell>
        </row>
        <row r="72">
          <cell r="E72">
            <v>211.92</v>
          </cell>
          <cell r="F72">
            <v>167.49137623167613</v>
          </cell>
          <cell r="G72">
            <v>328.22</v>
          </cell>
          <cell r="I72">
            <v>1528.2</v>
          </cell>
          <cell r="J72">
            <v>465.6023398939736</v>
          </cell>
          <cell r="K72">
            <v>0</v>
          </cell>
          <cell r="L72">
            <v>721.1211778029445</v>
          </cell>
          <cell r="M72">
            <v>912.4051843040414</v>
          </cell>
        </row>
        <row r="73">
          <cell r="E73">
            <v>524.21</v>
          </cell>
          <cell r="F73">
            <v>414.3103734164164</v>
          </cell>
          <cell r="G73">
            <v>785.7</v>
          </cell>
          <cell r="I73">
            <v>2088.2</v>
          </cell>
          <cell r="J73">
            <v>265.77574137711593</v>
          </cell>
          <cell r="K73">
            <v>0</v>
          </cell>
          <cell r="L73">
            <v>398.3518055741019</v>
          </cell>
          <cell r="M73">
            <v>504.0182756662926</v>
          </cell>
        </row>
        <row r="74">
          <cell r="E74">
            <v>78989.09</v>
          </cell>
          <cell r="F74">
            <v>62429.17795105572</v>
          </cell>
          <cell r="G74">
            <v>91259.52</v>
          </cell>
          <cell r="I74">
            <v>289542.63</v>
          </cell>
          <cell r="J74">
            <v>317.2738909869348</v>
          </cell>
          <cell r="K74">
            <v>0</v>
          </cell>
          <cell r="L74">
            <v>366.56028066660855</v>
          </cell>
          <cell r="M74">
            <v>463.7937571867445</v>
          </cell>
        </row>
        <row r="75">
          <cell r="E75">
            <v>31809.78</v>
          </cell>
          <cell r="F75">
            <v>25140.920299296184</v>
          </cell>
          <cell r="G75">
            <v>37626.56</v>
          </cell>
          <cell r="I75">
            <v>68088.3</v>
          </cell>
          <cell r="J75">
            <v>180.9580785487698</v>
          </cell>
          <cell r="K75">
            <v>0</v>
          </cell>
          <cell r="L75">
            <v>214.04832098807353</v>
          </cell>
          <cell r="M75">
            <v>270.8266013710967</v>
          </cell>
        </row>
        <row r="76">
          <cell r="E76">
            <v>1500</v>
          </cell>
          <cell r="G76">
            <v>1615.5</v>
          </cell>
          <cell r="I76">
            <v>1770.59</v>
          </cell>
          <cell r="J76">
            <v>109.60012380068089</v>
          </cell>
          <cell r="K76">
            <v>0</v>
          </cell>
          <cell r="L76">
            <v>118.03933333333332</v>
          </cell>
          <cell r="M76">
            <v>0</v>
          </cell>
        </row>
        <row r="77">
          <cell r="E77">
            <v>28279.4</v>
          </cell>
          <cell r="F77">
            <v>35941</v>
          </cell>
          <cell r="G77">
            <v>30455.94</v>
          </cell>
          <cell r="I77">
            <v>33379.71</v>
          </cell>
          <cell r="J77">
            <v>109.59999921197638</v>
          </cell>
          <cell r="K77">
            <v>0</v>
          </cell>
          <cell r="L77">
            <v>118.03542507974001</v>
          </cell>
          <cell r="M77">
            <v>92.87362622075067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58163</v>
          </cell>
          <cell r="F79">
            <v>45333.26</v>
          </cell>
          <cell r="G79">
            <v>54518</v>
          </cell>
          <cell r="I79">
            <v>59751.73</v>
          </cell>
          <cell r="J79">
            <v>109.60000366851317</v>
          </cell>
          <cell r="K79">
            <v>0</v>
          </cell>
          <cell r="L79">
            <v>102.7315131612881</v>
          </cell>
          <cell r="M79">
            <v>131.80549997948526</v>
          </cell>
        </row>
        <row r="81">
          <cell r="E81">
            <v>17682.07</v>
          </cell>
          <cell r="F81">
            <v>12110.0731397</v>
          </cell>
          <cell r="G81">
            <v>32830.9</v>
          </cell>
          <cell r="I81">
            <v>29736.620547700004</v>
          </cell>
          <cell r="J81">
            <v>90.57510012731909</v>
          </cell>
          <cell r="K81">
            <v>0</v>
          </cell>
          <cell r="L81">
            <v>168.17386509441488</v>
          </cell>
          <cell r="M81">
            <v>245.55277416298628</v>
          </cell>
        </row>
        <row r="83">
          <cell r="E83">
            <v>279070.1713052631</v>
          </cell>
          <cell r="F83">
            <v>222929.15789473685</v>
          </cell>
          <cell r="G83">
            <v>284722.91923505266</v>
          </cell>
          <cell r="H83">
            <v>0</v>
          </cell>
          <cell r="I83">
            <v>600196.5263157897</v>
          </cell>
          <cell r="J83">
            <v>210.80021514541235</v>
          </cell>
          <cell r="K83">
            <v>0</v>
          </cell>
          <cell r="L83">
            <v>215.07011068526558</v>
          </cell>
          <cell r="M83">
            <v>269.23195331818897</v>
          </cell>
        </row>
        <row r="84">
          <cell r="E84">
            <v>66976.84111326314</v>
          </cell>
          <cell r="F84">
            <v>53502.99789473684</v>
          </cell>
          <cell r="G84">
            <v>68333.50061641264</v>
          </cell>
          <cell r="H84">
            <v>0</v>
          </cell>
          <cell r="I84">
            <v>144047.1663157895</v>
          </cell>
          <cell r="J84">
            <v>210.80021514541235</v>
          </cell>
          <cell r="K84">
            <v>0</v>
          </cell>
          <cell r="L84">
            <v>215.07011068526558</v>
          </cell>
          <cell r="M84">
            <v>269.2319533181889</v>
          </cell>
        </row>
        <row r="85">
          <cell r="E85">
            <v>125.8</v>
          </cell>
          <cell r="F85">
            <v>100.49260346237868</v>
          </cell>
          <cell r="G85">
            <v>172.52</v>
          </cell>
          <cell r="I85">
            <v>671.2199865884791</v>
          </cell>
          <cell r="J85">
            <v>389.0679263786686</v>
          </cell>
          <cell r="K85">
            <v>0</v>
          </cell>
          <cell r="L85">
            <v>533.5611976061042</v>
          </cell>
          <cell r="M85">
            <v>667.9297415553206</v>
          </cell>
        </row>
        <row r="86">
          <cell r="E86">
            <v>312.88</v>
          </cell>
          <cell r="F86">
            <v>249.9374067671625</v>
          </cell>
          <cell r="G86">
            <v>413</v>
          </cell>
          <cell r="I86">
            <v>917.1743919493542</v>
          </cell>
          <cell r="J86">
            <v>222.0761239586814</v>
          </cell>
          <cell r="K86">
            <v>0</v>
          </cell>
          <cell r="L86">
            <v>293.13934797665377</v>
          </cell>
          <cell r="M86">
            <v>366.9616340397492</v>
          </cell>
        </row>
        <row r="87">
          <cell r="E87">
            <v>47430.18</v>
          </cell>
          <cell r="F87">
            <v>37888.57131072531</v>
          </cell>
          <cell r="G87">
            <v>47969.86</v>
          </cell>
          <cell r="I87">
            <v>112552.99203741402</v>
          </cell>
          <cell r="J87">
            <v>234.63272987958277</v>
          </cell>
          <cell r="K87">
            <v>0</v>
          </cell>
          <cell r="L87">
            <v>237.30247710933</v>
          </cell>
          <cell r="M87">
            <v>297.06317272922104</v>
          </cell>
        </row>
        <row r="88">
          <cell r="E88">
            <v>19107.98</v>
          </cell>
          <cell r="F88">
            <v>15263.995684475856</v>
          </cell>
          <cell r="G88">
            <v>19778.11</v>
          </cell>
          <cell r="I88">
            <v>29905.77989983766</v>
          </cell>
          <cell r="J88">
            <v>151.2064595648303</v>
          </cell>
          <cell r="K88">
            <v>0</v>
          </cell>
          <cell r="L88">
            <v>156.50937409311533</v>
          </cell>
          <cell r="M88">
            <v>195.9236658475548</v>
          </cell>
        </row>
        <row r="90">
          <cell r="I90">
            <v>-51451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266454.2411132631</v>
          </cell>
          <cell r="F92">
            <v>222929.15789473685</v>
          </cell>
          <cell r="G92">
            <v>284922.94061641267</v>
          </cell>
          <cell r="H92">
            <v>0</v>
          </cell>
          <cell r="I92">
            <v>548745.5263157896</v>
          </cell>
          <cell r="J92">
            <v>192.59436433184828</v>
          </cell>
          <cell r="K92">
            <v>0</v>
          </cell>
          <cell r="L92">
            <v>205.94362620129263</v>
          </cell>
          <cell r="M92">
            <v>246.15242415929163</v>
          </cell>
        </row>
        <row r="93">
          <cell r="E93">
            <v>502.90172234310614</v>
          </cell>
          <cell r="F93">
            <v>420.6409716451662</v>
          </cell>
          <cell r="G93">
            <v>719.3561684743315</v>
          </cell>
          <cell r="H93">
            <v>0</v>
          </cell>
          <cell r="I93">
            <v>2472.908360910322</v>
          </cell>
          <cell r="J93">
            <v>343.76689452111947</v>
          </cell>
          <cell r="K93">
            <v>0</v>
          </cell>
          <cell r="L93">
            <v>491.727956187665</v>
          </cell>
          <cell r="M93">
            <v>587.8905117679208</v>
          </cell>
        </row>
        <row r="94">
          <cell r="E94">
            <v>1247.9160842430697</v>
          </cell>
          <cell r="F94">
            <v>1043.9234086125634</v>
          </cell>
          <cell r="G94">
            <v>1722.034308262792</v>
          </cell>
          <cell r="H94">
            <v>0</v>
          </cell>
          <cell r="I94">
            <v>3379.0661231319214</v>
          </cell>
          <cell r="J94">
            <v>196.22524980589745</v>
          </cell>
          <cell r="K94">
            <v>0</v>
          </cell>
          <cell r="L94">
            <v>270.7767105335061</v>
          </cell>
          <cell r="M94">
            <v>323.6890843958468</v>
          </cell>
        </row>
        <row r="95">
          <cell r="E95">
            <v>188696.37482819075</v>
          </cell>
          <cell r="F95">
            <v>157872.75810681633</v>
          </cell>
          <cell r="G95">
            <v>200014.846308315</v>
          </cell>
          <cell r="H95">
            <v>0</v>
          </cell>
          <cell r="I95">
            <v>432714.5178680018</v>
          </cell>
          <cell r="J95">
            <v>216.34119959324894</v>
          </cell>
          <cell r="K95">
            <v>0</v>
          </cell>
          <cell r="L95">
            <v>229.31787548223497</v>
          </cell>
          <cell r="M95">
            <v>274.09068103771784</v>
          </cell>
        </row>
        <row r="96">
          <cell r="E96">
            <v>76007.04736522304</v>
          </cell>
          <cell r="F96">
            <v>63591.83451835664</v>
          </cell>
          <cell r="G96">
            <v>82466.69321494793</v>
          </cell>
          <cell r="H96">
            <v>0</v>
          </cell>
          <cell r="I96">
            <v>110179.03396374549</v>
          </cell>
          <cell r="J96">
            <v>133.60428273335253</v>
          </cell>
          <cell r="K96">
            <v>0</v>
          </cell>
          <cell r="L96">
            <v>144.95897128370467</v>
          </cell>
          <cell r="M96">
            <v>173.25971926779502</v>
          </cell>
        </row>
        <row r="98">
          <cell r="E98">
            <v>1893033.7866279045</v>
          </cell>
          <cell r="F98">
            <v>1718663.526193037</v>
          </cell>
          <cell r="G98">
            <v>2432015.301122224</v>
          </cell>
          <cell r="H98">
            <v>0</v>
          </cell>
          <cell r="I98">
            <v>3149408.5013849232</v>
          </cell>
          <cell r="J98">
            <v>129.49789008036532</v>
          </cell>
          <cell r="K98">
            <v>0</v>
          </cell>
          <cell r="L98">
            <v>166.36831965873264</v>
          </cell>
          <cell r="M98">
            <v>183.24753236377157</v>
          </cell>
        </row>
        <row r="101">
          <cell r="E101">
            <v>16.381261023970296</v>
          </cell>
          <cell r="F101">
            <v>14.9043281092995</v>
          </cell>
          <cell r="G101">
            <v>13.270176255915262</v>
          </cell>
          <cell r="H101">
            <v>0</v>
          </cell>
          <cell r="I101">
            <v>21.100216813030233</v>
          </cell>
          <cell r="J101">
            <v>159.0047969681238</v>
          </cell>
          <cell r="K101">
            <v>0</v>
          </cell>
          <cell r="L101">
            <v>128.80703617477803</v>
          </cell>
          <cell r="M101">
            <v>141.57107021728024</v>
          </cell>
        </row>
        <row r="102">
          <cell r="E102">
            <v>28.45450436877679</v>
          </cell>
          <cell r="F102">
            <v>25.83351610518805</v>
          </cell>
          <cell r="G102">
            <v>31.080259271862552</v>
          </cell>
          <cell r="H102">
            <v>0</v>
          </cell>
          <cell r="I102">
            <v>41.892109624825515</v>
          </cell>
          <cell r="J102">
            <v>134.7868731029252</v>
          </cell>
          <cell r="K102">
            <v>0</v>
          </cell>
          <cell r="L102">
            <v>147.2248789924236</v>
          </cell>
          <cell r="M102">
            <v>162.1618576977699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I120">
            <v>24</v>
          </cell>
          <cell r="J120">
            <v>100</v>
          </cell>
          <cell r="K120">
            <v>0</v>
          </cell>
          <cell r="L120">
            <v>100</v>
          </cell>
          <cell r="M120">
            <v>100</v>
          </cell>
        </row>
        <row r="121">
          <cell r="E121">
            <v>26.4</v>
          </cell>
          <cell r="G121">
            <v>26.4</v>
          </cell>
          <cell r="I121">
            <v>26.4</v>
          </cell>
          <cell r="J121">
            <v>100</v>
          </cell>
          <cell r="K121">
            <v>0</v>
          </cell>
          <cell r="L121">
            <v>100</v>
          </cell>
          <cell r="M121">
            <v>0</v>
          </cell>
        </row>
        <row r="123">
          <cell r="E123">
            <v>66528.44</v>
          </cell>
          <cell r="F123">
            <v>66528.44</v>
          </cell>
          <cell r="G123">
            <v>78249.5178</v>
          </cell>
          <cell r="H123">
            <v>0</v>
          </cell>
          <cell r="I123">
            <v>75179.038</v>
          </cell>
          <cell r="J123">
            <v>96.0760399727345</v>
          </cell>
          <cell r="K123">
            <v>0</v>
          </cell>
          <cell r="L123">
            <v>113.00285712396081</v>
          </cell>
          <cell r="M123">
            <v>113.00285712396081</v>
          </cell>
        </row>
        <row r="124">
          <cell r="E124">
            <v>124.96</v>
          </cell>
          <cell r="F124">
            <v>124.96</v>
          </cell>
          <cell r="G124">
            <v>197.56</v>
          </cell>
          <cell r="I124">
            <v>473.19</v>
          </cell>
          <cell r="J124">
            <v>239.51710872646282</v>
          </cell>
          <cell r="K124">
            <v>0</v>
          </cell>
          <cell r="L124">
            <v>378.6731754161332</v>
          </cell>
          <cell r="M124">
            <v>378.6731754161332</v>
          </cell>
        </row>
        <row r="125">
          <cell r="E125">
            <v>310.79</v>
          </cell>
          <cell r="F125">
            <v>310.79</v>
          </cell>
          <cell r="G125">
            <v>472.929</v>
          </cell>
          <cell r="I125">
            <v>646.562</v>
          </cell>
          <cell r="J125">
            <v>136.71439053219405</v>
          </cell>
          <cell r="K125">
            <v>0</v>
          </cell>
          <cell r="L125">
            <v>208.03822516811996</v>
          </cell>
          <cell r="M125">
            <v>208.03822516811996</v>
          </cell>
        </row>
        <row r="126">
          <cell r="E126">
            <v>47112.64</v>
          </cell>
          <cell r="F126">
            <v>47112.64</v>
          </cell>
          <cell r="G126">
            <v>54930.87179999999</v>
          </cell>
          <cell r="I126">
            <v>52976.86</v>
          </cell>
          <cell r="J126">
            <v>96.44278028735019</v>
          </cell>
          <cell r="K126">
            <v>0</v>
          </cell>
          <cell r="L126">
            <v>112.44723284451901</v>
          </cell>
          <cell r="M126">
            <v>112.44723284451901</v>
          </cell>
        </row>
        <row r="127">
          <cell r="E127">
            <v>18980.05</v>
          </cell>
          <cell r="F127">
            <v>18980.05</v>
          </cell>
          <cell r="G127">
            <v>22648.157000000007</v>
          </cell>
          <cell r="I127">
            <v>21082.426</v>
          </cell>
          <cell r="J127">
            <v>93.08671782873985</v>
          </cell>
          <cell r="K127">
            <v>0</v>
          </cell>
          <cell r="L127">
            <v>111.07676744792559</v>
          </cell>
          <cell r="M127">
            <v>111.07676744792559</v>
          </cell>
        </row>
      </sheetData>
      <sheetData sheetId="14">
        <row r="9">
          <cell r="E9">
            <v>3005.8965</v>
          </cell>
          <cell r="F9">
            <v>2681</v>
          </cell>
          <cell r="G9">
            <v>3155</v>
          </cell>
          <cell r="I9">
            <v>3155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161</v>
          </cell>
        </row>
        <row r="11">
          <cell r="E11">
            <v>3005.8965</v>
          </cell>
          <cell r="G11">
            <v>3155</v>
          </cell>
          <cell r="I11">
            <v>3155</v>
          </cell>
        </row>
        <row r="12">
          <cell r="I12">
            <v>3155</v>
          </cell>
        </row>
        <row r="13">
          <cell r="F13">
            <v>2681</v>
          </cell>
        </row>
        <row r="16">
          <cell r="E16">
            <v>3005.9</v>
          </cell>
          <cell r="F16">
            <v>2681</v>
          </cell>
          <cell r="G16">
            <v>3155</v>
          </cell>
          <cell r="H16">
            <v>3155</v>
          </cell>
          <cell r="I16">
            <v>3155</v>
          </cell>
        </row>
        <row r="18">
          <cell r="E18">
            <v>2625.9</v>
          </cell>
          <cell r="F18">
            <v>2900</v>
          </cell>
          <cell r="G18">
            <v>2907.9</v>
          </cell>
          <cell r="I18">
            <v>3554</v>
          </cell>
        </row>
        <row r="19">
          <cell r="E19">
            <v>5</v>
          </cell>
          <cell r="G19">
            <v>5.4</v>
          </cell>
          <cell r="I19">
            <v>5.8</v>
          </cell>
        </row>
        <row r="20">
          <cell r="E20">
            <v>1.5536862</v>
          </cell>
          <cell r="F20">
            <v>2.11</v>
          </cell>
          <cell r="G20">
            <v>1.7974001857</v>
          </cell>
          <cell r="I20">
            <v>1.797</v>
          </cell>
        </row>
        <row r="23">
          <cell r="E23">
            <v>7.94</v>
          </cell>
          <cell r="F23">
            <v>7.25</v>
          </cell>
          <cell r="G23">
            <v>10</v>
          </cell>
          <cell r="I23">
            <v>3.1605</v>
          </cell>
        </row>
        <row r="26">
          <cell r="E26">
            <v>61.8643</v>
          </cell>
          <cell r="F26">
            <v>60</v>
          </cell>
          <cell r="G26">
            <v>68.1818577121</v>
          </cell>
          <cell r="I26">
            <v>75</v>
          </cell>
        </row>
        <row r="29">
          <cell r="E29">
            <v>15.27</v>
          </cell>
          <cell r="F29">
            <v>15.23</v>
          </cell>
          <cell r="G29">
            <v>15</v>
          </cell>
          <cell r="I29">
            <v>15</v>
          </cell>
        </row>
        <row r="32">
          <cell r="E32">
            <v>24.8347</v>
          </cell>
          <cell r="F32">
            <v>22.315</v>
          </cell>
          <cell r="G32">
            <v>33</v>
          </cell>
          <cell r="I32">
            <v>33</v>
          </cell>
        </row>
        <row r="34">
          <cell r="B34" t="str">
            <v>Выплаты &lt;______________&gt;:</v>
          </cell>
        </row>
        <row r="35">
          <cell r="E35">
            <v>1.0899</v>
          </cell>
          <cell r="F35">
            <v>2</v>
          </cell>
          <cell r="G35">
            <v>6.08</v>
          </cell>
          <cell r="I35">
            <v>0</v>
          </cell>
        </row>
        <row r="37">
          <cell r="B37" t="str">
            <v>Выплаты &lt;______________&gt;:</v>
          </cell>
        </row>
        <row r="38">
          <cell r="I38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6">
        <row r="9">
          <cell r="J9">
            <v>18852.1</v>
          </cell>
        </row>
        <row r="10">
          <cell r="J10">
            <v>121974.9</v>
          </cell>
        </row>
        <row r="11">
          <cell r="J11">
            <v>12543.6</v>
          </cell>
        </row>
        <row r="13">
          <cell r="G13">
            <v>0</v>
          </cell>
          <cell r="J13">
            <v>26112.3</v>
          </cell>
        </row>
        <row r="14">
          <cell r="G14">
            <v>0</v>
          </cell>
        </row>
        <row r="15">
          <cell r="G15">
            <v>0</v>
          </cell>
        </row>
        <row r="16">
          <cell r="E16">
            <v>31489.8</v>
          </cell>
          <cell r="G16">
            <v>115087.37</v>
          </cell>
          <cell r="J16">
            <v>5412</v>
          </cell>
        </row>
        <row r="17">
          <cell r="E17">
            <v>163907.1</v>
          </cell>
          <cell r="F17">
            <v>59535.8</v>
          </cell>
          <cell r="G17">
            <v>0</v>
          </cell>
          <cell r="J17">
            <v>24584.2</v>
          </cell>
        </row>
        <row r="18">
          <cell r="E18">
            <v>18167.2</v>
          </cell>
          <cell r="F18">
            <v>10064</v>
          </cell>
          <cell r="G18">
            <v>157169.04</v>
          </cell>
          <cell r="J18">
            <v>23250</v>
          </cell>
        </row>
        <row r="19">
          <cell r="G19">
            <v>0</v>
          </cell>
        </row>
        <row r="20">
          <cell r="E20">
            <v>30884.24</v>
          </cell>
          <cell r="F20">
            <v>13554</v>
          </cell>
          <cell r="G20">
            <v>0</v>
          </cell>
          <cell r="J20">
            <v>6314</v>
          </cell>
        </row>
        <row r="21">
          <cell r="E21">
            <v>14533.76</v>
          </cell>
          <cell r="F21">
            <v>1627</v>
          </cell>
          <cell r="G21">
            <v>0</v>
          </cell>
          <cell r="J21">
            <v>500</v>
          </cell>
        </row>
        <row r="24">
          <cell r="F24">
            <v>383</v>
          </cell>
        </row>
        <row r="25">
          <cell r="F25">
            <v>93078</v>
          </cell>
        </row>
        <row r="26">
          <cell r="G26">
            <v>130000</v>
          </cell>
          <cell r="M26">
            <v>193630</v>
          </cell>
        </row>
        <row r="28">
          <cell r="J28">
            <v>7542</v>
          </cell>
          <cell r="K28">
            <v>7542</v>
          </cell>
          <cell r="L28">
            <v>7542</v>
          </cell>
          <cell r="M28">
            <v>7543</v>
          </cell>
        </row>
        <row r="31">
          <cell r="J31">
            <v>1129</v>
          </cell>
          <cell r="K31">
            <v>1129</v>
          </cell>
          <cell r="L31">
            <v>1129</v>
          </cell>
          <cell r="M31">
            <v>1128</v>
          </cell>
        </row>
        <row r="32">
          <cell r="F32">
            <v>25993</v>
          </cell>
        </row>
        <row r="33">
          <cell r="F33">
            <v>3248</v>
          </cell>
        </row>
        <row r="35">
          <cell r="F35">
            <v>5409</v>
          </cell>
          <cell r="J35">
            <v>67</v>
          </cell>
          <cell r="K35">
            <v>67</v>
          </cell>
          <cell r="L35">
            <v>66</v>
          </cell>
          <cell r="M35">
            <v>66</v>
          </cell>
        </row>
        <row r="36">
          <cell r="F36">
            <v>162</v>
          </cell>
          <cell r="J36">
            <v>144</v>
          </cell>
          <cell r="K36">
            <v>144</v>
          </cell>
          <cell r="L36">
            <v>144</v>
          </cell>
          <cell r="M36">
            <v>143</v>
          </cell>
        </row>
        <row r="39">
          <cell r="F39">
            <v>6917</v>
          </cell>
        </row>
        <row r="40">
          <cell r="F40">
            <v>15988</v>
          </cell>
        </row>
      </sheetData>
      <sheetData sheetId="18">
        <row r="9">
          <cell r="D9">
            <v>53.184205444732186</v>
          </cell>
          <cell r="I9">
            <v>6.763436264069375</v>
          </cell>
        </row>
        <row r="10">
          <cell r="D10">
            <v>51.128060395653264</v>
          </cell>
          <cell r="I10">
            <v>6.501956265020061</v>
          </cell>
        </row>
        <row r="11">
          <cell r="D11">
            <v>5409.9084004714105</v>
          </cell>
          <cell r="I11">
            <v>687.9781385295853</v>
          </cell>
        </row>
        <row r="12">
          <cell r="D12">
            <v>36876.62229728428</v>
          </cell>
          <cell r="I12">
            <v>4689.600652227959</v>
          </cell>
        </row>
        <row r="14">
          <cell r="D14">
            <v>0</v>
          </cell>
          <cell r="I14">
            <v>0</v>
          </cell>
        </row>
        <row r="15">
          <cell r="D15">
            <v>101.62019964210685</v>
          </cell>
          <cell r="I15">
            <v>12.923042427241365</v>
          </cell>
        </row>
        <row r="16">
          <cell r="D16">
            <v>17458.78696436975</v>
          </cell>
          <cell r="I16">
            <v>2220.234219803989</v>
          </cell>
        </row>
        <row r="17">
          <cell r="D17">
            <v>7812.583205725398</v>
          </cell>
          <cell r="I17">
            <v>993.5263322599142</v>
          </cell>
        </row>
        <row r="19">
          <cell r="D19">
            <v>341.7226645916398</v>
          </cell>
          <cell r="I19">
            <v>43.4568767668303</v>
          </cell>
        </row>
        <row r="20">
          <cell r="D20">
            <v>466.22537670050775</v>
          </cell>
          <cell r="I20">
            <v>59.28988867347922</v>
          </cell>
        </row>
        <row r="21">
          <cell r="D21">
            <v>38200.87309748525</v>
          </cell>
          <cell r="I21">
            <v>4858.005647844739</v>
          </cell>
        </row>
        <row r="22">
          <cell r="D22">
            <v>15202.24552788927</v>
          </cell>
          <cell r="I22">
            <v>1933.2698089371731</v>
          </cell>
        </row>
      </sheetData>
      <sheetData sheetId="20">
        <row r="8">
          <cell r="E8">
            <v>1626579.545514641</v>
          </cell>
          <cell r="F8">
            <v>1495734.3682983</v>
          </cell>
          <cell r="G8">
            <v>2147092.360505811</v>
          </cell>
          <cell r="H8">
            <v>0</v>
          </cell>
          <cell r="I8">
            <v>2600662.9750691336</v>
          </cell>
          <cell r="J8">
            <v>1.2112487673592536</v>
          </cell>
        </row>
        <row r="9">
          <cell r="E9">
            <v>3055.191889776907</v>
          </cell>
          <cell r="F9">
            <v>2809.4277195085297</v>
          </cell>
          <cell r="G9">
            <v>5415.897776107498</v>
          </cell>
          <cell r="H9">
            <v>0</v>
          </cell>
          <cell r="I9">
            <v>16320.79845476162</v>
          </cell>
          <cell r="J9">
            <v>3.0134982470979477</v>
          </cell>
        </row>
        <row r="10">
          <cell r="E10">
            <v>1159473.7744766553</v>
          </cell>
          <cell r="F10">
            <v>1066203.4790200533</v>
          </cell>
          <cell r="G10">
            <v>1520132.9090822372</v>
          </cell>
          <cell r="H10">
            <v>0</v>
          </cell>
          <cell r="I10">
            <v>1851771.2737310138</v>
          </cell>
          <cell r="J10">
            <v>1.2181640583315834</v>
          </cell>
        </row>
        <row r="12">
          <cell r="E12">
            <v>7598.624307168413</v>
          </cell>
          <cell r="F12">
            <v>6987.375789995202</v>
          </cell>
          <cell r="G12">
            <v>12965.183436306655</v>
          </cell>
          <cell r="H12">
            <v>0</v>
          </cell>
          <cell r="I12">
            <v>22310.134805693895</v>
          </cell>
          <cell r="J12">
            <v>1.7207727846887526</v>
          </cell>
        </row>
        <row r="13">
          <cell r="E13">
            <v>1151875.1501694869</v>
          </cell>
          <cell r="F13">
            <v>1059216.103230058</v>
          </cell>
          <cell r="G13">
            <v>1507167.7256459305</v>
          </cell>
          <cell r="H13">
            <v>0</v>
          </cell>
          <cell r="I13">
            <v>1829461.1389253198</v>
          </cell>
          <cell r="J13">
            <v>1.2138404424373295</v>
          </cell>
        </row>
        <row r="14">
          <cell r="E14">
            <v>464050.5791482089</v>
          </cell>
          <cell r="F14">
            <v>426721.4615587383</v>
          </cell>
          <cell r="G14">
            <v>621543.5536474665</v>
          </cell>
          <cell r="H14">
            <v>0</v>
          </cell>
          <cell r="I14">
            <v>732570.9028833581</v>
          </cell>
          <cell r="J14">
            <v>1.1786316479100116</v>
          </cell>
        </row>
        <row r="15">
          <cell r="E15">
            <v>266454.24</v>
          </cell>
          <cell r="F15">
            <v>222929.15700543066</v>
          </cell>
          <cell r="G15">
            <v>284922.93000000005</v>
          </cell>
          <cell r="H15">
            <v>0</v>
          </cell>
          <cell r="I15">
            <v>548745.5263157896</v>
          </cell>
          <cell r="J15">
            <v>1.9259437150803884</v>
          </cell>
        </row>
        <row r="16">
          <cell r="E16">
            <v>502.90172234310614</v>
          </cell>
          <cell r="F16">
            <v>420.6409716451662</v>
          </cell>
          <cell r="G16">
            <v>719.3561684743315</v>
          </cell>
          <cell r="H16">
            <v>0</v>
          </cell>
          <cell r="I16">
            <v>2472.908360910322</v>
          </cell>
          <cell r="J16">
            <v>3.4376689452111946</v>
          </cell>
        </row>
        <row r="17">
          <cell r="E17">
            <v>189944.29091243382</v>
          </cell>
          <cell r="F17">
            <v>158916.68151542888</v>
          </cell>
          <cell r="G17">
            <v>201736.88061657778</v>
          </cell>
          <cell r="H17">
            <v>0</v>
          </cell>
          <cell r="I17">
            <v>436093.5839911337</v>
          </cell>
          <cell r="J17">
            <v>2.161694890187063</v>
          </cell>
        </row>
        <row r="19">
          <cell r="E19">
            <v>1247.9160842430697</v>
          </cell>
          <cell r="F19">
            <v>1043.9234086125634</v>
          </cell>
          <cell r="G19">
            <v>1722.034308262792</v>
          </cell>
          <cell r="H19">
            <v>0</v>
          </cell>
          <cell r="I19">
            <v>3379.0661231319214</v>
          </cell>
          <cell r="J19">
            <v>1.9622524980589744</v>
          </cell>
        </row>
        <row r="20">
          <cell r="E20">
            <v>188696.37482819075</v>
          </cell>
          <cell r="F20">
            <v>157872.75810681633</v>
          </cell>
          <cell r="G20">
            <v>200014.846308315</v>
          </cell>
          <cell r="H20">
            <v>0</v>
          </cell>
          <cell r="I20">
            <v>432714.5178680018</v>
          </cell>
          <cell r="J20">
            <v>2.1634119959324893</v>
          </cell>
        </row>
        <row r="21">
          <cell r="E21">
            <v>76007.04736522304</v>
          </cell>
          <cell r="F21">
            <v>63591.83451835664</v>
          </cell>
          <cell r="G21">
            <v>82466.69321494793</v>
          </cell>
          <cell r="H21">
            <v>0</v>
          </cell>
          <cell r="I21">
            <v>110179.03396374549</v>
          </cell>
          <cell r="J21">
            <v>1.3360428273335254</v>
          </cell>
        </row>
        <row r="22">
          <cell r="E22">
            <v>16.381260955528326</v>
          </cell>
          <cell r="F22">
            <v>14.904328049843343</v>
          </cell>
          <cell r="G22">
            <v>13.270175761459932</v>
          </cell>
          <cell r="H22">
            <v>0</v>
          </cell>
          <cell r="I22">
            <v>21.100216813030233</v>
          </cell>
          <cell r="J22">
            <v>1.5900480289274534</v>
          </cell>
        </row>
        <row r="23">
          <cell r="E23">
            <v>1893033.785514641</v>
          </cell>
          <cell r="F23">
            <v>1718663.5253037307</v>
          </cell>
          <cell r="G23">
            <v>2432015.290505811</v>
          </cell>
          <cell r="H23">
            <v>0</v>
          </cell>
          <cell r="I23">
            <v>3149408.5013849232</v>
          </cell>
          <cell r="J23">
            <v>1.2949789064565909</v>
          </cell>
        </row>
        <row r="24">
          <cell r="E24">
            <v>3558.093612120013</v>
          </cell>
          <cell r="F24">
            <v>3230.068691153696</v>
          </cell>
          <cell r="G24">
            <v>6135.25394458183</v>
          </cell>
          <cell r="H24">
            <v>0</v>
          </cell>
          <cell r="I24">
            <v>18793.70681567194</v>
          </cell>
          <cell r="J24">
            <v>3.063232098529361</v>
          </cell>
        </row>
        <row r="25">
          <cell r="E25">
            <v>1349418.065389089</v>
          </cell>
          <cell r="F25">
            <v>1225120.1605354822</v>
          </cell>
          <cell r="G25">
            <v>1721869.789698815</v>
          </cell>
          <cell r="H25">
            <v>0</v>
          </cell>
          <cell r="I25">
            <v>2287864.8577221474</v>
          </cell>
          <cell r="J25">
            <v>1.3287095641084072</v>
          </cell>
        </row>
        <row r="27">
          <cell r="E27">
            <v>8846.540391411483</v>
          </cell>
          <cell r="F27">
            <v>8031.299198607765</v>
          </cell>
          <cell r="G27">
            <v>14687.217744569447</v>
          </cell>
          <cell r="H27">
            <v>0</v>
          </cell>
          <cell r="I27">
            <v>25689.200928825816</v>
          </cell>
          <cell r="J27">
            <v>1.7490855909945449</v>
          </cell>
        </row>
        <row r="28">
          <cell r="E28">
            <v>1340571.5249976777</v>
          </cell>
          <cell r="F28">
            <v>1217088.8613368743</v>
          </cell>
          <cell r="G28">
            <v>1707182.5719542454</v>
          </cell>
          <cell r="H28">
            <v>0</v>
          </cell>
          <cell r="I28">
            <v>2262175.6567933215</v>
          </cell>
          <cell r="J28">
            <v>1.325092988855764</v>
          </cell>
        </row>
        <row r="29">
          <cell r="E29">
            <v>540057.6265134319</v>
          </cell>
          <cell r="F29">
            <v>490313.296077095</v>
          </cell>
          <cell r="G29">
            <v>704010.2468624144</v>
          </cell>
          <cell r="H29">
            <v>0</v>
          </cell>
          <cell r="I29">
            <v>842749.9368471035</v>
          </cell>
          <cell r="J29">
            <v>1.197070554871914</v>
          </cell>
        </row>
        <row r="30">
          <cell r="E30">
            <v>777.92</v>
          </cell>
          <cell r="F30">
            <v>932.3</v>
          </cell>
          <cell r="G30">
            <v>870.1299999999999</v>
          </cell>
          <cell r="H30">
            <v>0</v>
          </cell>
          <cell r="I30">
            <v>1040.1</v>
          </cell>
          <cell r="J30">
            <v>1.1953386275613989</v>
          </cell>
        </row>
        <row r="31">
          <cell r="E31">
            <v>771.8699999999999</v>
          </cell>
          <cell r="F31">
            <v>916.8199999999999</v>
          </cell>
          <cell r="G31">
            <v>836.05</v>
          </cell>
          <cell r="H31">
            <v>0</v>
          </cell>
          <cell r="I31">
            <v>1022.7699999999999</v>
          </cell>
          <cell r="J31">
            <v>1.2233359248848752</v>
          </cell>
        </row>
        <row r="32">
          <cell r="E32">
            <v>757.3399999999999</v>
          </cell>
          <cell r="F32">
            <v>903.6800000000001</v>
          </cell>
          <cell r="G32">
            <v>828.1199999999999</v>
          </cell>
          <cell r="H32">
            <v>0</v>
          </cell>
          <cell r="I32">
            <v>1008.1699999999998</v>
          </cell>
          <cell r="J32">
            <v>1.2174201806501472</v>
          </cell>
        </row>
        <row r="33">
          <cell r="E33">
            <v>267.58</v>
          </cell>
          <cell r="F33">
            <v>289.77000000000004</v>
          </cell>
          <cell r="G33">
            <v>311.72999999999996</v>
          </cell>
          <cell r="H33">
            <v>0</v>
          </cell>
          <cell r="I33">
            <v>321.80999999999995</v>
          </cell>
          <cell r="J33">
            <v>1.032335675103455</v>
          </cell>
        </row>
        <row r="34">
          <cell r="J34">
            <v>0</v>
          </cell>
        </row>
        <row r="35">
          <cell r="E35">
            <v>49009.5538859506</v>
          </cell>
          <cell r="F35">
            <v>17388.39734686529</v>
          </cell>
          <cell r="G35">
            <v>15002.088088277165</v>
          </cell>
          <cell r="H35">
            <v>0</v>
          </cell>
          <cell r="I35">
            <v>90371.73887128264</v>
          </cell>
          <cell r="J35">
            <v>6.023944022959066</v>
          </cell>
        </row>
        <row r="38">
          <cell r="E38">
            <v>50737.212614197546</v>
          </cell>
          <cell r="F38">
            <v>50934.16538944549</v>
          </cell>
          <cell r="G38">
            <v>154342.34704255412</v>
          </cell>
          <cell r="H38">
            <v>0</v>
          </cell>
          <cell r="I38">
            <v>146627.85918279577</v>
          </cell>
          <cell r="J38">
            <v>0.9500170367525164</v>
          </cell>
        </row>
        <row r="39">
          <cell r="E39">
            <v>228101.11303890194</v>
          </cell>
          <cell r="F39">
            <v>165770.5084472445</v>
          </cell>
          <cell r="G39">
            <v>276498.8134342377</v>
          </cell>
          <cell r="H39">
            <v>0</v>
          </cell>
          <cell r="I39">
            <v>276352.99758410786</v>
          </cell>
          <cell r="J39">
            <v>0.999472634806932</v>
          </cell>
        </row>
        <row r="40">
          <cell r="E40">
            <v>435821.6109126837</v>
          </cell>
          <cell r="F40">
            <v>345437.87325596414</v>
          </cell>
          <cell r="G40">
            <v>504036.2430934822</v>
          </cell>
          <cell r="H40">
            <v>0</v>
          </cell>
          <cell r="I40">
            <v>562614.598754172</v>
          </cell>
          <cell r="J40">
            <v>1.1162185387724697</v>
          </cell>
        </row>
        <row r="41">
          <cell r="J41">
            <v>0</v>
          </cell>
        </row>
        <row r="42">
          <cell r="E42">
            <v>67.13384173811346</v>
          </cell>
          <cell r="F42">
            <v>30.25673384494332</v>
          </cell>
          <cell r="G42">
            <v>20.554237019296437</v>
          </cell>
          <cell r="H42">
            <v>0</v>
          </cell>
          <cell r="I42">
            <v>154.50499898933646</v>
          </cell>
          <cell r="J42">
            <v>7.51694158456411</v>
          </cell>
        </row>
        <row r="43">
          <cell r="J43">
            <v>0</v>
          </cell>
        </row>
        <row r="45">
          <cell r="E45">
            <v>69.48402048178716</v>
          </cell>
          <cell r="F45">
            <v>88.55599209755864</v>
          </cell>
          <cell r="G45">
            <v>211.40497274564382</v>
          </cell>
          <cell r="H45">
            <v>0</v>
          </cell>
          <cell r="I45">
            <v>250.91768006295757</v>
          </cell>
          <cell r="J45">
            <v>1.1869052880078383</v>
          </cell>
        </row>
        <row r="46">
          <cell r="E46">
            <v>312.46841431372985</v>
          </cell>
          <cell r="F46">
            <v>288.30207361003966</v>
          </cell>
          <cell r="G46">
            <v>378.7750999656135</v>
          </cell>
          <cell r="H46">
            <v>0</v>
          </cell>
          <cell r="I46">
            <v>472.56971248324766</v>
          </cell>
          <cell r="J46">
            <v>1.2476261309841887</v>
          </cell>
        </row>
        <row r="47">
          <cell r="E47">
            <v>597.0051969659609</v>
          </cell>
          <cell r="F47">
            <v>601.3157938898605</v>
          </cell>
          <cell r="G47">
            <v>690.4624275322462</v>
          </cell>
          <cell r="H47">
            <v>0</v>
          </cell>
          <cell r="I47">
            <v>962.0733555995424</v>
          </cell>
          <cell r="J47">
            <v>1.393375391964556</v>
          </cell>
        </row>
        <row r="49">
          <cell r="E49">
            <v>0</v>
          </cell>
          <cell r="F49">
            <v>150.2357530769159</v>
          </cell>
          <cell r="G49">
            <v>1654.430274375206</v>
          </cell>
          <cell r="H49">
            <v>0</v>
          </cell>
          <cell r="I49">
            <v>1041.082431797182</v>
          </cell>
          <cell r="J49">
            <v>0.6292694517998625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150.2357530769159</v>
          </cell>
          <cell r="G53">
            <v>1654.430274375206</v>
          </cell>
          <cell r="H53">
            <v>0</v>
          </cell>
          <cell r="I53">
            <v>1041.082431797182</v>
          </cell>
          <cell r="J53">
            <v>0.6292694517998625</v>
          </cell>
        </row>
        <row r="59">
          <cell r="E59">
            <v>6.088465513701522</v>
          </cell>
          <cell r="F59">
            <v>3978.9770002234823</v>
          </cell>
          <cell r="G59">
            <v>4537.665003051088</v>
          </cell>
          <cell r="H59">
            <v>0</v>
          </cell>
          <cell r="I59">
            <v>12914.981836820649</v>
          </cell>
          <cell r="J59">
            <v>2.846173489699377</v>
          </cell>
        </row>
        <row r="66">
          <cell r="E66">
            <v>859348.1332627591</v>
          </cell>
          <cell r="F66">
            <v>710857.094323474</v>
          </cell>
          <cell r="G66">
            <v>1181468.3698519599</v>
          </cell>
          <cell r="H66">
            <v>0</v>
          </cell>
          <cell r="I66">
            <v>1329910.1114538575</v>
          </cell>
          <cell r="J66">
            <v>1.1256417398804317</v>
          </cell>
        </row>
      </sheetData>
      <sheetData sheetId="22">
        <row r="8">
          <cell r="E8">
            <v>681.8</v>
          </cell>
          <cell r="F8">
            <v>681.8</v>
          </cell>
          <cell r="G8">
            <v>889.66</v>
          </cell>
          <cell r="I8">
            <v>2519.3</v>
          </cell>
        </row>
        <row r="9">
          <cell r="I9">
            <v>2519.3</v>
          </cell>
        </row>
        <row r="10">
          <cell r="I10">
            <v>2519.3</v>
          </cell>
        </row>
      </sheetData>
      <sheetData sheetId="28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9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FUELSHEET"/>
      <sheetName val="TEHSHEET"/>
      <sheetName val="Заголовок"/>
      <sheetName val="Справочники"/>
      <sheetName val="2010"/>
      <sheetName val="Топливо2009"/>
      <sheetName val="Топливо2010мин"/>
      <sheetName val="Топливо2010макс"/>
      <sheetName val="Топливо2010ФСТ"/>
      <sheetName val="Топливо2010ФСТмакс"/>
      <sheetName val="Приложение"/>
      <sheetName val="ИНДЕКСЫ"/>
      <sheetName val="Krasnodarskij kraj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TEHSHEE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CommonProv"/>
      <sheetName val="modProvGeneralProc"/>
      <sheetName val="modLoad_Svod"/>
      <sheetName val="modCOMBI"/>
      <sheetName val="modfrmRegion"/>
      <sheetName val="modCommonProcedures"/>
      <sheetName val="Инструкция"/>
      <sheetName val="Обновление"/>
      <sheetName val="Лог обновления"/>
      <sheetName val="Контакты"/>
      <sheetName val="Т итого"/>
      <sheetName val="Т"/>
      <sheetName val="КВ"/>
      <sheetName val="Свод"/>
      <sheetName val="Результаты загрузки"/>
      <sheetName val="Комментарии"/>
      <sheetName val="Проверка"/>
      <sheetName val="modInfo"/>
      <sheetName val="Файлы"/>
      <sheetName val="REESTR_MO"/>
      <sheetName val="REESTR_ORG"/>
      <sheetName val="REESTR_FILTERED"/>
      <sheetName val="TECHSHEET"/>
      <sheetName val="tech"/>
      <sheetName val="REESTR_OPT_ORG"/>
      <sheetName val="PLAN_201X"/>
      <sheetName val="PLAN1X_LIST_ORG_TOTAL"/>
      <sheetName val="ORG_DATA_REGION"/>
      <sheetName val="FUEL_DATA_REGION"/>
      <sheetName val="modFUEL"/>
      <sheetName val="modOpen"/>
      <sheetName val="modfrmReestr"/>
      <sheetName val="modReestr"/>
      <sheetName val="modDataRegion"/>
      <sheetName val="modCommandButton"/>
      <sheetName val="modData_TOPL_QX"/>
      <sheetName val="modfrmReestrPreviousPeriod"/>
      <sheetName val="modfrmW1XORGs"/>
      <sheetName val="AUTHORISATION"/>
      <sheetName val="modUpdTemplMain"/>
      <sheetName val="modfrmCheckUpdates"/>
      <sheetName val="modfrmPLAN1XUpdateIsInProgress"/>
      <sheetName val="modfrmDictionary"/>
      <sheetName val="WARM.TOPL.Q2.2012(v1.0"/>
    </sheetNames>
    <sheetDataSet>
      <sheetData sheetId="14">
        <row r="4">
          <cell r="H4" t="str">
            <v>Шаблон заполняется от организации (организаций)</v>
          </cell>
        </row>
      </sheetData>
      <sheetData sheetId="23">
        <row r="1">
          <cell r="B1" t="str">
            <v>да</v>
          </cell>
        </row>
        <row r="2">
          <cell r="B2" t="str">
            <v>нет</v>
          </cell>
          <cell r="E2" t="str">
            <v>Уголь</v>
          </cell>
        </row>
        <row r="3">
          <cell r="E3" t="str">
            <v>Газ природный</v>
          </cell>
        </row>
        <row r="4">
          <cell r="E4" t="str">
            <v>Газ сжиженный</v>
          </cell>
        </row>
        <row r="5">
          <cell r="E5" t="str">
            <v>Мазут</v>
          </cell>
        </row>
        <row r="6">
          <cell r="E6" t="str">
            <v>Дизельное топливо</v>
          </cell>
        </row>
        <row r="7">
          <cell r="E7" t="str">
            <v>Нефть</v>
          </cell>
        </row>
        <row r="8">
          <cell r="E8" t="str">
            <v>Электроэнергия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ТРУМН"/>
      <sheetName val="КРУМН"/>
      <sheetName val="БПО"/>
      <sheetName val="2 кв"/>
      <sheetName val="3 кв"/>
      <sheetName val="4 кв"/>
      <sheetName val="Лист2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ТРУМН"/>
      <sheetName val="КРУМН"/>
      <sheetName val="БПО"/>
      <sheetName val="2 кв"/>
      <sheetName val="3 кв"/>
      <sheetName val="4 кв"/>
      <sheetName val="О"/>
      <sheetName val="Лист2"/>
    </sheetNames>
    <sheetDataSet>
      <sheetData sheetId="0">
        <row r="6">
          <cell r="B6" t="str">
            <v>автобусы</v>
          </cell>
          <cell r="C6">
            <v>1</v>
          </cell>
          <cell r="D6">
            <v>0</v>
          </cell>
          <cell r="E6">
            <v>200</v>
          </cell>
          <cell r="F6">
            <v>0</v>
          </cell>
          <cell r="G6">
            <v>147.1</v>
          </cell>
          <cell r="H6">
            <v>10</v>
          </cell>
          <cell r="J6">
            <v>9</v>
          </cell>
          <cell r="K6">
            <v>7</v>
          </cell>
        </row>
        <row r="7">
          <cell r="C7">
            <v>2</v>
          </cell>
          <cell r="D7">
            <v>200</v>
          </cell>
          <cell r="E7" t="str">
            <v>-</v>
          </cell>
          <cell r="F7">
            <v>147.1</v>
          </cell>
          <cell r="G7" t="str">
            <v>-</v>
          </cell>
          <cell r="H7">
            <v>20</v>
          </cell>
          <cell r="J7">
            <v>19</v>
          </cell>
          <cell r="K7">
            <v>18</v>
          </cell>
        </row>
        <row r="8">
          <cell r="B8" t="str">
            <v>водн, возд. б/дв</v>
          </cell>
          <cell r="C8">
            <v>3</v>
          </cell>
          <cell r="D8" t="str">
            <v>-</v>
          </cell>
          <cell r="H8">
            <v>400</v>
          </cell>
          <cell r="J8">
            <v>300</v>
          </cell>
          <cell r="K8">
            <v>200</v>
          </cell>
        </row>
        <row r="9">
          <cell r="B9" t="str">
            <v>гидроциклы</v>
          </cell>
          <cell r="C9">
            <v>4</v>
          </cell>
          <cell r="D9">
            <v>0</v>
          </cell>
          <cell r="E9">
            <v>100</v>
          </cell>
          <cell r="F9">
            <v>0</v>
          </cell>
          <cell r="G9">
            <v>73.55</v>
          </cell>
          <cell r="H9">
            <v>125</v>
          </cell>
          <cell r="J9">
            <v>105</v>
          </cell>
          <cell r="K9">
            <v>85</v>
          </cell>
        </row>
        <row r="10">
          <cell r="C10">
            <v>5</v>
          </cell>
          <cell r="D10">
            <v>100</v>
          </cell>
          <cell r="E10" t="str">
            <v>-</v>
          </cell>
          <cell r="F10">
            <v>73.55</v>
          </cell>
          <cell r="G10" t="str">
            <v>-</v>
          </cell>
          <cell r="H10">
            <v>250</v>
          </cell>
          <cell r="J10">
            <v>210</v>
          </cell>
          <cell r="K10">
            <v>170</v>
          </cell>
        </row>
        <row r="11">
          <cell r="B11" t="str">
            <v>грузовые</v>
          </cell>
          <cell r="C11">
            <v>6</v>
          </cell>
          <cell r="D11">
            <v>0</v>
          </cell>
          <cell r="E11">
            <v>100</v>
          </cell>
          <cell r="F11">
            <v>0</v>
          </cell>
          <cell r="G11">
            <v>73.55</v>
          </cell>
          <cell r="H11">
            <v>10</v>
          </cell>
          <cell r="J11">
            <v>8</v>
          </cell>
          <cell r="K11">
            <v>6</v>
          </cell>
        </row>
        <row r="12">
          <cell r="C12">
            <v>7</v>
          </cell>
          <cell r="D12">
            <v>100</v>
          </cell>
          <cell r="E12">
            <v>150</v>
          </cell>
          <cell r="F12">
            <v>73.55</v>
          </cell>
          <cell r="G12">
            <v>110.33</v>
          </cell>
          <cell r="H12">
            <v>15</v>
          </cell>
          <cell r="J12">
            <v>13</v>
          </cell>
          <cell r="K12">
            <v>12</v>
          </cell>
        </row>
        <row r="13">
          <cell r="C13">
            <v>8</v>
          </cell>
          <cell r="D13">
            <v>150</v>
          </cell>
          <cell r="E13">
            <v>200</v>
          </cell>
          <cell r="F13">
            <v>110.33</v>
          </cell>
          <cell r="G13">
            <v>147.1</v>
          </cell>
          <cell r="H13">
            <v>15</v>
          </cell>
          <cell r="J13">
            <v>13</v>
          </cell>
          <cell r="K13">
            <v>12</v>
          </cell>
        </row>
        <row r="14">
          <cell r="C14">
            <v>9</v>
          </cell>
          <cell r="D14">
            <v>200</v>
          </cell>
          <cell r="E14">
            <v>250</v>
          </cell>
          <cell r="F14">
            <v>147.1</v>
          </cell>
          <cell r="G14">
            <v>183.9</v>
          </cell>
          <cell r="H14">
            <v>17</v>
          </cell>
          <cell r="J14">
            <v>15</v>
          </cell>
          <cell r="K14">
            <v>14</v>
          </cell>
        </row>
        <row r="15">
          <cell r="C15">
            <v>10</v>
          </cell>
          <cell r="D15">
            <v>250</v>
          </cell>
          <cell r="E15" t="str">
            <v>-</v>
          </cell>
          <cell r="F15">
            <v>183.9</v>
          </cell>
          <cell r="G15" t="str">
            <v>-</v>
          </cell>
          <cell r="H15">
            <v>40</v>
          </cell>
          <cell r="J15">
            <v>35</v>
          </cell>
          <cell r="K15">
            <v>25</v>
          </cell>
        </row>
        <row r="16">
          <cell r="B16" t="str">
            <v>другие с/х</v>
          </cell>
          <cell r="C16">
            <v>11</v>
          </cell>
          <cell r="D16" t="str">
            <v>-</v>
          </cell>
          <cell r="H16">
            <v>5</v>
          </cell>
          <cell r="J16">
            <v>4</v>
          </cell>
          <cell r="K16">
            <v>3</v>
          </cell>
        </row>
        <row r="17">
          <cell r="B17" t="str">
            <v>катера</v>
          </cell>
          <cell r="C17">
            <v>12</v>
          </cell>
          <cell r="D17">
            <v>0</v>
          </cell>
          <cell r="E17">
            <v>100</v>
          </cell>
          <cell r="F17">
            <v>0</v>
          </cell>
          <cell r="G17">
            <v>73.55</v>
          </cell>
          <cell r="H17">
            <v>15</v>
          </cell>
          <cell r="J17">
            <v>10</v>
          </cell>
          <cell r="K17">
            <v>5</v>
          </cell>
        </row>
        <row r="18">
          <cell r="C18">
            <v>13</v>
          </cell>
          <cell r="D18">
            <v>100</v>
          </cell>
          <cell r="E18" t="str">
            <v>-</v>
          </cell>
          <cell r="F18">
            <v>73.55</v>
          </cell>
          <cell r="G18" t="str">
            <v>-</v>
          </cell>
          <cell r="H18">
            <v>25</v>
          </cell>
          <cell r="J18">
            <v>20</v>
          </cell>
          <cell r="K18">
            <v>15</v>
          </cell>
        </row>
        <row r="19">
          <cell r="B19" t="str">
            <v>легковые</v>
          </cell>
          <cell r="C19">
            <v>14</v>
          </cell>
          <cell r="D19">
            <v>0</v>
          </cell>
          <cell r="E19">
            <v>100</v>
          </cell>
          <cell r="F19">
            <v>0</v>
          </cell>
          <cell r="G19">
            <v>73.55</v>
          </cell>
          <cell r="H19">
            <v>6</v>
          </cell>
          <cell r="J19">
            <v>4</v>
          </cell>
          <cell r="K19">
            <v>3</v>
          </cell>
        </row>
        <row r="20">
          <cell r="C20">
            <v>15</v>
          </cell>
          <cell r="D20">
            <v>100</v>
          </cell>
          <cell r="E20">
            <v>150</v>
          </cell>
          <cell r="F20">
            <v>73.55</v>
          </cell>
          <cell r="G20">
            <v>110.33</v>
          </cell>
          <cell r="H20">
            <v>8</v>
          </cell>
          <cell r="J20">
            <v>6</v>
          </cell>
          <cell r="K20">
            <v>5</v>
          </cell>
        </row>
        <row r="21">
          <cell r="C21">
            <v>16</v>
          </cell>
          <cell r="D21">
            <v>150</v>
          </cell>
          <cell r="E21">
            <v>200</v>
          </cell>
          <cell r="F21">
            <v>110.33</v>
          </cell>
          <cell r="G21">
            <v>147.1</v>
          </cell>
          <cell r="H21">
            <v>14</v>
          </cell>
          <cell r="J21">
            <v>11</v>
          </cell>
          <cell r="K21">
            <v>9</v>
          </cell>
        </row>
        <row r="22">
          <cell r="C22">
            <v>17</v>
          </cell>
          <cell r="D22">
            <v>200</v>
          </cell>
          <cell r="E22">
            <v>250</v>
          </cell>
          <cell r="F22">
            <v>147.1</v>
          </cell>
          <cell r="G22">
            <v>183.9</v>
          </cell>
          <cell r="H22">
            <v>20</v>
          </cell>
          <cell r="J22">
            <v>17</v>
          </cell>
          <cell r="K22">
            <v>14</v>
          </cell>
        </row>
        <row r="23">
          <cell r="C23">
            <v>18</v>
          </cell>
          <cell r="D23">
            <v>250</v>
          </cell>
          <cell r="E23" t="str">
            <v>-</v>
          </cell>
          <cell r="F23">
            <v>183.9</v>
          </cell>
          <cell r="G23" t="str">
            <v>-</v>
          </cell>
          <cell r="H23">
            <v>40</v>
          </cell>
          <cell r="J23">
            <v>35</v>
          </cell>
          <cell r="K23">
            <v>30</v>
          </cell>
        </row>
        <row r="24">
          <cell r="B24" t="str">
            <v>мотоциклы</v>
          </cell>
          <cell r="C24">
            <v>19</v>
          </cell>
          <cell r="D24">
            <v>0</v>
          </cell>
          <cell r="E24">
            <v>20</v>
          </cell>
          <cell r="F24">
            <v>0</v>
          </cell>
          <cell r="G24">
            <v>14.7</v>
          </cell>
          <cell r="H24">
            <v>2</v>
          </cell>
          <cell r="J24">
            <v>1.5</v>
          </cell>
          <cell r="K24">
            <v>1</v>
          </cell>
        </row>
        <row r="25">
          <cell r="C25">
            <v>20</v>
          </cell>
          <cell r="D25">
            <v>20</v>
          </cell>
          <cell r="E25">
            <v>35</v>
          </cell>
          <cell r="F25">
            <v>14.7</v>
          </cell>
          <cell r="G25">
            <v>25.74</v>
          </cell>
          <cell r="H25">
            <v>4</v>
          </cell>
          <cell r="I25">
            <v>4</v>
          </cell>
          <cell r="J25">
            <v>3</v>
          </cell>
          <cell r="K25">
            <v>2</v>
          </cell>
        </row>
        <row r="26">
          <cell r="C26">
            <v>21</v>
          </cell>
          <cell r="D26">
            <v>35</v>
          </cell>
          <cell r="E26" t="str">
            <v>-</v>
          </cell>
          <cell r="F26">
            <v>25.74</v>
          </cell>
          <cell r="G26" t="str">
            <v>-</v>
          </cell>
          <cell r="H26">
            <v>10</v>
          </cell>
          <cell r="J26">
            <v>9</v>
          </cell>
          <cell r="K26">
            <v>8</v>
          </cell>
        </row>
        <row r="27">
          <cell r="B27" t="str">
            <v>н/с суда (буксир.)</v>
          </cell>
          <cell r="C27">
            <v>22</v>
          </cell>
          <cell r="D27" t="str">
            <v>-</v>
          </cell>
          <cell r="H27">
            <v>20</v>
          </cell>
          <cell r="J27">
            <v>20</v>
          </cell>
          <cell r="K27">
            <v>20</v>
          </cell>
        </row>
        <row r="28">
          <cell r="B28" t="str">
            <v>самолеты, верт.</v>
          </cell>
          <cell r="C28">
            <v>23</v>
          </cell>
          <cell r="D28" t="str">
            <v>-</v>
          </cell>
          <cell r="H28">
            <v>25</v>
          </cell>
          <cell r="J28">
            <v>25</v>
          </cell>
          <cell r="K28">
            <v>25</v>
          </cell>
        </row>
        <row r="29">
          <cell r="B29" t="str">
            <v>снегоходы</v>
          </cell>
          <cell r="C29">
            <v>24</v>
          </cell>
          <cell r="D29">
            <v>0</v>
          </cell>
          <cell r="E29">
            <v>50</v>
          </cell>
          <cell r="F29">
            <v>0</v>
          </cell>
          <cell r="G29">
            <v>36.77</v>
          </cell>
          <cell r="H29">
            <v>25</v>
          </cell>
          <cell r="J29">
            <v>21</v>
          </cell>
          <cell r="K29">
            <v>17</v>
          </cell>
        </row>
        <row r="30">
          <cell r="C30">
            <v>25</v>
          </cell>
          <cell r="D30">
            <v>50</v>
          </cell>
          <cell r="E30" t="str">
            <v>-</v>
          </cell>
          <cell r="F30">
            <v>36.77</v>
          </cell>
          <cell r="G30" t="str">
            <v>-</v>
          </cell>
          <cell r="H30">
            <v>50</v>
          </cell>
          <cell r="J30">
            <v>40</v>
          </cell>
          <cell r="K30">
            <v>30</v>
          </cell>
        </row>
        <row r="31">
          <cell r="B31" t="str">
            <v>яхты</v>
          </cell>
          <cell r="C31">
            <v>26</v>
          </cell>
          <cell r="D31">
            <v>0</v>
          </cell>
          <cell r="E31">
            <v>100</v>
          </cell>
          <cell r="F31">
            <v>0</v>
          </cell>
          <cell r="G31">
            <v>73.55</v>
          </cell>
          <cell r="H31">
            <v>100</v>
          </cell>
          <cell r="J31">
            <v>80</v>
          </cell>
          <cell r="K31">
            <v>60</v>
          </cell>
        </row>
        <row r="32">
          <cell r="C32">
            <v>27</v>
          </cell>
          <cell r="D32">
            <v>100</v>
          </cell>
          <cell r="E32" t="str">
            <v>-</v>
          </cell>
          <cell r="F32">
            <v>73.55</v>
          </cell>
          <cell r="G32" t="str">
            <v>-</v>
          </cell>
          <cell r="H32">
            <v>125</v>
          </cell>
          <cell r="J32">
            <v>105</v>
          </cell>
          <cell r="K32">
            <v>85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База"/>
      <sheetName val="Гр5(о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писок"/>
      <sheetName val="Стр2"/>
      <sheetName val="Стр3"/>
      <sheetName val="Стр4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Данные"/>
      <sheetName val="Данные9мес"/>
      <sheetName val="Имущ"/>
      <sheetName val="Стр1По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ПРОГНОЗ_1"/>
      <sheetName val="База"/>
      <sheetName val="Лист2"/>
      <sheetName val="Текущие цены"/>
      <sheetName val="рабочий"/>
      <sheetName val="окраска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писок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Стр1"/>
      <sheetName val="Список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3"/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TEHSHEET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обслуживание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сходные данные"/>
      <sheetName val="июнь9"/>
      <sheetName val="Лист1"/>
      <sheetName val="Тарифы _ЗН"/>
      <sheetName val="Тарифы _СК"/>
      <sheetName val="Исходные"/>
      <sheetName val="sapactivexlhiddensheet"/>
    </sheetNames>
    <sheetDataSet>
      <sheetData sheetId="0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6_52_свод"/>
      <sheetName val="6.52-свод"/>
      <sheetName val="11.1-Н.на прибыль"/>
      <sheetName val="11.2Прочие"/>
      <sheetName val="11.3-НДС"/>
      <sheetName val="11.4-в с-ти"/>
      <sheetName val="11.5-на фин.рез."/>
      <sheetName val="Приб-мес"/>
      <sheetName val="11.6-ЕСН"/>
      <sheetName val="Им"/>
      <sheetName val="ИмВвод"/>
      <sheetName val="КВЛ_нлг"/>
      <sheetName val="Табл3_Зем"/>
      <sheetName val="Земля_нач"/>
      <sheetName val="Земля_опл"/>
      <sheetName val="Табл4_Аренда"/>
      <sheetName val="Аренд_нач"/>
      <sheetName val="Арен_опл"/>
      <sheetName val="ЕНВД_нач"/>
      <sheetName val="ЕНВД"/>
      <sheetName val="Водн_расч"/>
      <sheetName val="Водн_срок"/>
      <sheetName val="Эк_расч"/>
      <sheetName val="Эк_срок"/>
      <sheetName val="Стр1"/>
      <sheetName val="Список"/>
      <sheetName val="База"/>
      <sheetName val="Гр5(о)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Стр1По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Стр1"/>
      <sheetName val="январь"/>
      <sheetName val="6_52_свод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Стр1По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1 кв "/>
      <sheetName val="2 кв"/>
      <sheetName val="3 кв"/>
      <sheetName val="4 кв"/>
      <sheetName val="Стр1По"/>
      <sheetName val="6_52_свод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одрядчики"/>
      <sheetName val="Лоты (3)"/>
      <sheetName val="Лоты (2)"/>
      <sheetName val="Лоты"/>
      <sheetName val="влад-таблица"/>
      <sheetName val="Приложение 1"/>
      <sheetName val="РСС_АУ"/>
      <sheetName val="Раб.АУ"/>
      <sheetName val="ТИТУЛ"/>
      <sheetName val="6.14"/>
      <sheetName val="ОБЩЕСТВА"/>
      <sheetName val="Коды"/>
      <sheetName val="Лист2"/>
      <sheetName val="База"/>
      <sheetName val="2002(v2)"/>
      <sheetName val="Лист1"/>
      <sheetName val="Стр1По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Подрядчики"/>
      <sheetName val="База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2002_v2_"/>
      <sheetName val="2002(v2)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 электроэнергии"/>
      <sheetName val="Расчет электроэнергии Кубаньэне"/>
      <sheetName val="Расчет э-э 12,28,29,37"/>
      <sheetName val="Лист1"/>
      <sheetName val="Лист2"/>
      <sheetName val="Лист3"/>
      <sheetName val="2002(v2)"/>
      <sheetName val="Стр1"/>
      <sheetName val="Список"/>
      <sheetName val="2002_v2_"/>
      <sheetName val="Подрядчики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  <sheetName val="ПРОГНОЗ_1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.1"/>
      <sheetName val="Т1.1"/>
      <sheetName val="Т2.1"/>
      <sheetName val="Т2.2"/>
      <sheetName val="Т2.3"/>
      <sheetName val="Всего"/>
      <sheetName val="т_потери гв "/>
      <sheetName val="Гр5(о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С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ПЦ-2014И"/>
      <sheetName val="ИПЦ-2014Д"/>
      <sheetName val="CPI foodimp"/>
      <sheetName val="печ2 И"/>
      <sheetName val="df04-07"/>
      <sheetName val="df08-12"/>
      <sheetName val="df13-14"/>
      <sheetName val="Мир _цены"/>
      <sheetName val="ИЦПМЭР"/>
      <sheetName val="электро-14И"/>
      <sheetName val="уголь-мазут"/>
      <sheetName val="пч-30"/>
      <sheetName val="df13-30 (2)"/>
      <sheetName val="2030-ЖКХ-газ"/>
      <sheetName val="vec"/>
      <sheetName val="электро-14Д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/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2010"/>
      <sheetName val="ГВ 2009"/>
      <sheetName val="ГВ янв"/>
      <sheetName val="ГВ февр"/>
      <sheetName val="ГВ март"/>
      <sheetName val="ГВ апр"/>
      <sheetName val="ГВ май"/>
      <sheetName val="ГВ июнь"/>
      <sheetName val="ГВ июль"/>
      <sheetName val="ГВ авг"/>
      <sheetName val="ГВ сент"/>
      <sheetName val="пар 2009"/>
      <sheetName val="пар янв"/>
      <sheetName val="пар февр"/>
      <sheetName val="пар март"/>
      <sheetName val="пар апр"/>
      <sheetName val="пар май"/>
      <sheetName val="пар июнь"/>
      <sheetName val="пар июль"/>
      <sheetName val="пар авг"/>
      <sheetName val="пар сент"/>
      <sheetName val="Консультации"/>
      <sheetName val="Проверка"/>
      <sheetName val="REESTR_ORG"/>
      <sheetName val="REESTR"/>
      <sheetName val="TEHSHEET"/>
    </sheetNames>
    <sheetDataSet>
      <sheetData sheetId="1">
        <row r="20">
          <cell r="B20" t="str">
            <v>Краснодарский край</v>
          </cell>
        </row>
      </sheetData>
      <sheetData sheetId="27">
        <row r="4">
          <cell r="F4" t="str">
            <v>Январь</v>
          </cell>
          <cell r="I4">
            <v>2006</v>
          </cell>
        </row>
        <row r="5">
          <cell r="F5" t="str">
            <v>Февраль</v>
          </cell>
          <cell r="I5">
            <v>2007</v>
          </cell>
          <cell r="K5" t="str">
            <v>Да</v>
          </cell>
        </row>
        <row r="6">
          <cell r="F6" t="str">
            <v>Март</v>
          </cell>
          <cell r="I6">
            <v>2008</v>
          </cell>
          <cell r="K6" t="str">
            <v>Нет</v>
          </cell>
        </row>
        <row r="7">
          <cell r="F7" t="str">
            <v>Апрель</v>
          </cell>
          <cell r="I7">
            <v>2009</v>
          </cell>
        </row>
        <row r="8">
          <cell r="F8" t="str">
            <v>Май</v>
          </cell>
          <cell r="I8">
            <v>2010</v>
          </cell>
        </row>
        <row r="9">
          <cell r="F9" t="str">
            <v>Июнь</v>
          </cell>
          <cell r="I9">
            <v>2011</v>
          </cell>
        </row>
        <row r="10">
          <cell r="F10" t="str">
            <v>Июль</v>
          </cell>
          <cell r="I10">
            <v>2012</v>
          </cell>
        </row>
        <row r="11">
          <cell r="F11" t="str">
            <v>Август</v>
          </cell>
          <cell r="I11">
            <v>2013</v>
          </cell>
        </row>
        <row r="12">
          <cell r="F12" t="str">
            <v>Сентябрь</v>
          </cell>
          <cell r="I12">
            <v>2014</v>
          </cell>
        </row>
        <row r="13">
          <cell r="F13" t="str">
            <v>Октябрь</v>
          </cell>
          <cell r="I13">
            <v>2015</v>
          </cell>
        </row>
        <row r="14">
          <cell r="F14" t="str">
            <v>Ноябрь</v>
          </cell>
          <cell r="I14">
            <v>2016</v>
          </cell>
        </row>
        <row r="15">
          <cell r="F15" t="str">
            <v>Декабрь</v>
          </cell>
          <cell r="I15">
            <v>2017</v>
          </cell>
        </row>
        <row r="16">
          <cell r="F16" t="str">
            <v>Год</v>
          </cell>
          <cell r="I16">
            <v>2018</v>
          </cell>
        </row>
        <row r="17">
          <cell r="I17">
            <v>2019</v>
          </cell>
        </row>
        <row r="18">
          <cell r="I18">
            <v>2020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Options"/>
      <sheetName val="CODE"/>
      <sheetName val="TECHSHEET"/>
      <sheetName val="META"/>
      <sheetName val="TestLog"/>
      <sheetName val="modfrmAnalytics"/>
      <sheetName val="modfrmReports"/>
      <sheetName val="SOL"/>
      <sheetName val="TRANC"/>
      <sheetName val="TEHSHEET"/>
      <sheetName val="Заголовок"/>
      <sheetName val="Инструкция"/>
    </sheetNames>
    <sheetDataSet>
      <sheetData sheetId="7">
        <row r="1">
          <cell r="B1" t="str">
            <v>INFO.TARIFF.TRANSPORT.5.86</v>
          </cell>
        </row>
        <row r="2">
          <cell r="B2" t="str">
            <v>INFO_TARIFF_TRANSPORT_5_86_</v>
          </cell>
        </row>
        <row r="7">
          <cell r="B7" t="str">
            <v>datascreen</v>
          </cell>
        </row>
        <row r="8">
          <cell r="B8" t="str">
            <v>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7"/>
  <sheetViews>
    <sheetView tabSelected="1" zoomScale="90" zoomScaleNormal="90" zoomScaleSheetLayoutView="80" zoomScalePageLayoutView="0" workbookViewId="0" topLeftCell="A1">
      <selection activeCell="AC112" sqref="AC112"/>
    </sheetView>
  </sheetViews>
  <sheetFormatPr defaultColWidth="9.125" defaultRowHeight="12.75" outlineLevelRow="1" outlineLevelCol="1"/>
  <cols>
    <col min="1" max="1" width="7.00390625" style="162" customWidth="1"/>
    <col min="2" max="2" width="47.625" style="1" customWidth="1"/>
    <col min="3" max="3" width="12.875" style="1" customWidth="1"/>
    <col min="4" max="4" width="16.50390625" style="163" customWidth="1"/>
    <col min="5" max="5" width="13.625" style="1" customWidth="1"/>
    <col min="6" max="6" width="11.00390625" style="1" customWidth="1" outlineLevel="1"/>
    <col min="7" max="7" width="11.00390625" style="1" hidden="1" customWidth="1" outlineLevel="1"/>
    <col min="8" max="8" width="11.50390625" style="1" hidden="1" customWidth="1"/>
    <col min="9" max="9" width="13.625" style="1" customWidth="1"/>
    <col min="10" max="10" width="11.00390625" style="1" customWidth="1"/>
    <col min="11" max="11" width="11.00390625" style="1" hidden="1" customWidth="1"/>
    <col min="12" max="12" width="11.50390625" style="1" hidden="1" customWidth="1"/>
    <col min="13" max="13" width="9.375" style="1" customWidth="1"/>
    <col min="14" max="14" width="13.625" style="1" customWidth="1"/>
    <col min="15" max="15" width="11.00390625" style="1" customWidth="1"/>
    <col min="16" max="16" width="11.00390625" style="24" hidden="1" customWidth="1"/>
    <col min="17" max="17" width="11.50390625" style="1" hidden="1" customWidth="1"/>
    <col min="18" max="18" width="9.375" style="1" customWidth="1"/>
    <col min="19" max="19" width="13.625" style="1" customWidth="1"/>
    <col min="20" max="20" width="11.00390625" style="1" customWidth="1"/>
    <col min="21" max="21" width="11.00390625" style="1" hidden="1" customWidth="1"/>
    <col min="22" max="22" width="11.50390625" style="1" hidden="1" customWidth="1"/>
    <col min="23" max="23" width="9.375" style="1" customWidth="1"/>
    <col min="24" max="24" width="13.625" style="1" hidden="1" customWidth="1"/>
    <col min="25" max="26" width="11.00390625" style="1" hidden="1" customWidth="1"/>
    <col min="27" max="27" width="11.50390625" style="1" hidden="1" customWidth="1"/>
    <col min="28" max="28" width="9.375" style="1" hidden="1" customWidth="1"/>
    <col min="29" max="16384" width="9.125" style="1" customWidth="1"/>
  </cols>
  <sheetData>
    <row r="1" spans="1:28" ht="15">
      <c r="A1" s="23"/>
      <c r="B1" s="23"/>
      <c r="C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 t="s">
        <v>79</v>
      </c>
      <c r="X1" s="23"/>
      <c r="Y1" s="23"/>
      <c r="Z1" s="23"/>
      <c r="AA1" s="23"/>
      <c r="AB1" s="23"/>
    </row>
    <row r="2" spans="1:28" ht="15">
      <c r="A2" s="308" t="s">
        <v>128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235"/>
      <c r="Y2" s="235"/>
      <c r="Z2" s="235"/>
      <c r="AA2" s="235"/>
      <c r="AB2" s="235"/>
    </row>
    <row r="3" spans="1:28" ht="41.25" customHeight="1">
      <c r="A3" s="306" t="s">
        <v>148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23"/>
      <c r="Y3" s="23"/>
      <c r="Z3" s="23"/>
      <c r="AA3" s="23"/>
      <c r="AB3" s="23"/>
    </row>
    <row r="4" spans="1:28" ht="15.75" customHeight="1">
      <c r="A4" s="307" t="s">
        <v>144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234"/>
      <c r="Y4" s="234"/>
      <c r="Z4" s="234"/>
      <c r="AA4" s="234"/>
      <c r="AB4" s="234"/>
    </row>
    <row r="5" spans="1:28" ht="15" hidden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0" ht="15.75" thickBot="1">
      <c r="A6" s="236"/>
      <c r="B6" s="236"/>
      <c r="C6" s="236"/>
      <c r="D6" s="236"/>
      <c r="E6" s="236"/>
      <c r="F6" s="236"/>
      <c r="G6" s="236"/>
      <c r="H6" s="236"/>
      <c r="I6" s="173"/>
      <c r="J6" s="173"/>
      <c r="K6" s="173"/>
      <c r="L6" s="173"/>
      <c r="M6" s="173"/>
      <c r="N6" s="173"/>
      <c r="O6" s="23"/>
      <c r="P6" s="23"/>
      <c r="Q6" s="23"/>
      <c r="R6" s="23"/>
      <c r="S6" s="23"/>
      <c r="T6" s="23"/>
    </row>
    <row r="7" spans="1:28" ht="59.25" customHeight="1" thickBot="1">
      <c r="A7" s="295" t="s">
        <v>74</v>
      </c>
      <c r="B7" s="297" t="s">
        <v>0</v>
      </c>
      <c r="C7" s="297" t="s">
        <v>1</v>
      </c>
      <c r="D7" s="172" t="s">
        <v>151</v>
      </c>
      <c r="E7" s="268" t="s">
        <v>149</v>
      </c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70"/>
    </row>
    <row r="8" spans="1:28" ht="25.5" customHeight="1">
      <c r="A8" s="296"/>
      <c r="B8" s="298"/>
      <c r="C8" s="298"/>
      <c r="D8" s="273" t="s">
        <v>111</v>
      </c>
      <c r="E8" s="273" t="s">
        <v>150</v>
      </c>
      <c r="F8" s="271" t="s">
        <v>145</v>
      </c>
      <c r="G8" s="271" t="s">
        <v>142</v>
      </c>
      <c r="H8" s="271" t="s">
        <v>143</v>
      </c>
      <c r="I8" s="273" t="s">
        <v>131</v>
      </c>
      <c r="J8" s="271" t="s">
        <v>145</v>
      </c>
      <c r="K8" s="271" t="s">
        <v>142</v>
      </c>
      <c r="L8" s="271" t="s">
        <v>143</v>
      </c>
      <c r="M8" s="266" t="s">
        <v>127</v>
      </c>
      <c r="N8" s="273" t="s">
        <v>132</v>
      </c>
      <c r="O8" s="271" t="s">
        <v>145</v>
      </c>
      <c r="P8" s="271" t="s">
        <v>142</v>
      </c>
      <c r="Q8" s="271" t="s">
        <v>143</v>
      </c>
      <c r="R8" s="266" t="s">
        <v>127</v>
      </c>
      <c r="S8" s="273" t="s">
        <v>133</v>
      </c>
      <c r="T8" s="271" t="s">
        <v>145</v>
      </c>
      <c r="U8" s="271" t="s">
        <v>142</v>
      </c>
      <c r="V8" s="271" t="s">
        <v>143</v>
      </c>
      <c r="W8" s="266" t="s">
        <v>127</v>
      </c>
      <c r="X8" s="273" t="s">
        <v>134</v>
      </c>
      <c r="Y8" s="271" t="s">
        <v>141</v>
      </c>
      <c r="Z8" s="271" t="s">
        <v>142</v>
      </c>
      <c r="AA8" s="271" t="s">
        <v>143</v>
      </c>
      <c r="AB8" s="266" t="s">
        <v>127</v>
      </c>
    </row>
    <row r="9" spans="1:28" ht="38.25" customHeight="1" thickBot="1">
      <c r="A9" s="296"/>
      <c r="B9" s="299"/>
      <c r="C9" s="299"/>
      <c r="D9" s="274"/>
      <c r="E9" s="274"/>
      <c r="F9" s="272"/>
      <c r="G9" s="272"/>
      <c r="H9" s="272"/>
      <c r="I9" s="274"/>
      <c r="J9" s="272"/>
      <c r="K9" s="272"/>
      <c r="L9" s="272"/>
      <c r="M9" s="267"/>
      <c r="N9" s="274"/>
      <c r="O9" s="272"/>
      <c r="P9" s="272"/>
      <c r="Q9" s="272"/>
      <c r="R9" s="267"/>
      <c r="S9" s="274"/>
      <c r="T9" s="272"/>
      <c r="U9" s="272"/>
      <c r="V9" s="272"/>
      <c r="W9" s="267"/>
      <c r="X9" s="274"/>
      <c r="Y9" s="272"/>
      <c r="Z9" s="272"/>
      <c r="AA9" s="272"/>
      <c r="AB9" s="267"/>
    </row>
    <row r="10" spans="1:28" s="26" customFormat="1" ht="14.25" thickBot="1">
      <c r="A10" s="25" t="s">
        <v>71</v>
      </c>
      <c r="B10" s="13" t="s">
        <v>72</v>
      </c>
      <c r="C10" s="13" t="s">
        <v>73</v>
      </c>
      <c r="D10" s="21">
        <v>1</v>
      </c>
      <c r="E10" s="14">
        <v>6</v>
      </c>
      <c r="F10" s="15">
        <v>7</v>
      </c>
      <c r="G10" s="15">
        <v>8</v>
      </c>
      <c r="H10" s="15">
        <v>9</v>
      </c>
      <c r="I10" s="14">
        <v>10</v>
      </c>
      <c r="J10" s="15">
        <v>11</v>
      </c>
      <c r="K10" s="15">
        <v>12</v>
      </c>
      <c r="L10" s="15">
        <v>13</v>
      </c>
      <c r="M10" s="16">
        <v>14</v>
      </c>
      <c r="N10" s="14">
        <v>15</v>
      </c>
      <c r="O10" s="15">
        <v>16</v>
      </c>
      <c r="P10" s="15">
        <v>17</v>
      </c>
      <c r="Q10" s="15">
        <v>18</v>
      </c>
      <c r="R10" s="16">
        <v>19</v>
      </c>
      <c r="S10" s="14">
        <v>20</v>
      </c>
      <c r="T10" s="15">
        <v>21</v>
      </c>
      <c r="U10" s="15">
        <v>22</v>
      </c>
      <c r="V10" s="15">
        <v>23</v>
      </c>
      <c r="W10" s="16">
        <v>24</v>
      </c>
      <c r="X10" s="14">
        <v>25</v>
      </c>
      <c r="Y10" s="15">
        <v>26</v>
      </c>
      <c r="Z10" s="15">
        <v>27</v>
      </c>
      <c r="AA10" s="15">
        <v>28</v>
      </c>
      <c r="AB10" s="16">
        <v>29</v>
      </c>
    </row>
    <row r="11" spans="1:28" ht="13.5" customHeight="1">
      <c r="A11" s="8" t="s">
        <v>2</v>
      </c>
      <c r="B11" s="27" t="s">
        <v>32</v>
      </c>
      <c r="C11" s="28" t="s">
        <v>3</v>
      </c>
      <c r="D11" s="30"/>
      <c r="E11" s="29">
        <f aca="true" t="shared" si="0" ref="E11:E22">F11+G11+H11</f>
        <v>0</v>
      </c>
      <c r="F11" s="32"/>
      <c r="G11" s="32"/>
      <c r="H11" s="32"/>
      <c r="I11" s="29">
        <f aca="true" t="shared" si="1" ref="I11:I22">J11+K11+L11</f>
        <v>0</v>
      </c>
      <c r="J11" s="32"/>
      <c r="K11" s="32"/>
      <c r="L11" s="32"/>
      <c r="M11" s="240">
        <f aca="true" t="shared" si="2" ref="M11:M22">_xlfn.IFERROR((I11/E11*100),0)</f>
        <v>0</v>
      </c>
      <c r="N11" s="29">
        <f aca="true" t="shared" si="3" ref="N11:N22">O11+P11+Q11</f>
        <v>0</v>
      </c>
      <c r="O11" s="32"/>
      <c r="P11" s="32"/>
      <c r="Q11" s="32"/>
      <c r="R11" s="240">
        <f aca="true" t="shared" si="4" ref="R11:R22">_xlfn.IFERROR((N11/I11*100),0)</f>
        <v>0</v>
      </c>
      <c r="S11" s="29">
        <f aca="true" t="shared" si="5" ref="S11:S22">T11+U11+V11</f>
        <v>0</v>
      </c>
      <c r="T11" s="32"/>
      <c r="U11" s="32"/>
      <c r="V11" s="32"/>
      <c r="W11" s="240">
        <f aca="true" t="shared" si="6" ref="W11:W22">_xlfn.IFERROR((S11/N11*100),0)</f>
        <v>0</v>
      </c>
      <c r="X11" s="29">
        <f aca="true" t="shared" si="7" ref="X11:X22">Y11+Z11+AA11</f>
        <v>0</v>
      </c>
      <c r="Y11" s="32"/>
      <c r="Z11" s="32"/>
      <c r="AA11" s="32"/>
      <c r="AB11" s="18">
        <f aca="true" t="shared" si="8" ref="AB11:AB22">_xlfn.IFERROR((X11/S11*100),0)</f>
        <v>0</v>
      </c>
    </row>
    <row r="12" spans="1:28" ht="12.75">
      <c r="A12" s="33" t="s">
        <v>4</v>
      </c>
      <c r="B12" s="34" t="s">
        <v>24</v>
      </c>
      <c r="C12" s="35" t="s">
        <v>3</v>
      </c>
      <c r="D12" s="37"/>
      <c r="E12" s="29">
        <f t="shared" si="0"/>
        <v>0</v>
      </c>
      <c r="F12" s="39"/>
      <c r="G12" s="39"/>
      <c r="H12" s="39"/>
      <c r="I12" s="29">
        <f t="shared" si="1"/>
        <v>0</v>
      </c>
      <c r="J12" s="39"/>
      <c r="K12" s="39"/>
      <c r="L12" s="39"/>
      <c r="M12" s="241">
        <f t="shared" si="2"/>
        <v>0</v>
      </c>
      <c r="N12" s="29">
        <f t="shared" si="3"/>
        <v>0</v>
      </c>
      <c r="O12" s="39"/>
      <c r="P12" s="39"/>
      <c r="Q12" s="39"/>
      <c r="R12" s="241">
        <f t="shared" si="4"/>
        <v>0</v>
      </c>
      <c r="S12" s="29">
        <f t="shared" si="5"/>
        <v>0</v>
      </c>
      <c r="T12" s="39"/>
      <c r="U12" s="39"/>
      <c r="V12" s="39"/>
      <c r="W12" s="241">
        <f t="shared" si="6"/>
        <v>0</v>
      </c>
      <c r="X12" s="29">
        <f t="shared" si="7"/>
        <v>0</v>
      </c>
      <c r="Y12" s="39"/>
      <c r="Z12" s="39"/>
      <c r="AA12" s="39"/>
      <c r="AB12" s="41">
        <f t="shared" si="8"/>
        <v>0</v>
      </c>
    </row>
    <row r="13" spans="1:28" ht="12.75">
      <c r="A13" s="33" t="s">
        <v>64</v>
      </c>
      <c r="B13" s="34" t="s">
        <v>41</v>
      </c>
      <c r="C13" s="35" t="s">
        <v>3</v>
      </c>
      <c r="D13" s="42">
        <v>21650.73</v>
      </c>
      <c r="E13" s="29">
        <f t="shared" si="0"/>
        <v>18819.6</v>
      </c>
      <c r="F13" s="43">
        <v>18819.6</v>
      </c>
      <c r="G13" s="43"/>
      <c r="H13" s="43"/>
      <c r="I13" s="29">
        <f t="shared" si="1"/>
        <v>22442.54</v>
      </c>
      <c r="J13" s="43">
        <v>22442.54</v>
      </c>
      <c r="K13" s="43"/>
      <c r="L13" s="43"/>
      <c r="M13" s="241">
        <f t="shared" si="2"/>
        <v>119.25088737273907</v>
      </c>
      <c r="N13" s="29">
        <f t="shared" si="3"/>
        <v>22442.54</v>
      </c>
      <c r="O13" s="43">
        <v>22442.54</v>
      </c>
      <c r="P13" s="43"/>
      <c r="Q13" s="43"/>
      <c r="R13" s="241">
        <f t="shared" si="4"/>
        <v>100</v>
      </c>
      <c r="S13" s="29">
        <f t="shared" si="5"/>
        <v>22442.54</v>
      </c>
      <c r="T13" s="43">
        <v>22442.54</v>
      </c>
      <c r="U13" s="43"/>
      <c r="V13" s="43"/>
      <c r="W13" s="241">
        <f t="shared" si="6"/>
        <v>100</v>
      </c>
      <c r="X13" s="29">
        <f t="shared" si="7"/>
        <v>0</v>
      </c>
      <c r="Y13" s="43"/>
      <c r="Z13" s="43"/>
      <c r="AA13" s="43"/>
      <c r="AB13" s="41">
        <f t="shared" si="8"/>
        <v>0</v>
      </c>
    </row>
    <row r="14" spans="1:28" ht="13.5" customHeight="1">
      <c r="A14" s="33" t="s">
        <v>13</v>
      </c>
      <c r="B14" s="34" t="s">
        <v>22</v>
      </c>
      <c r="C14" s="35" t="s">
        <v>3</v>
      </c>
      <c r="D14" s="36">
        <f>D11-D12+D13</f>
        <v>21650.73</v>
      </c>
      <c r="E14" s="29">
        <f t="shared" si="0"/>
        <v>18819.6</v>
      </c>
      <c r="F14" s="40">
        <f>F11-F12+F13</f>
        <v>18819.6</v>
      </c>
      <c r="G14" s="40">
        <f>G11-G12+G13</f>
        <v>0</v>
      </c>
      <c r="H14" s="40">
        <f>H11-H12+H13</f>
        <v>0</v>
      </c>
      <c r="I14" s="29">
        <f t="shared" si="1"/>
        <v>22442.54</v>
      </c>
      <c r="J14" s="40">
        <f>J11-J12+J13</f>
        <v>22442.54</v>
      </c>
      <c r="K14" s="40">
        <f>K11-K12+K13</f>
        <v>0</v>
      </c>
      <c r="L14" s="40">
        <f>L11-L12+L13</f>
        <v>0</v>
      </c>
      <c r="M14" s="241">
        <f t="shared" si="2"/>
        <v>119.25088737273907</v>
      </c>
      <c r="N14" s="29">
        <f t="shared" si="3"/>
        <v>22442.54</v>
      </c>
      <c r="O14" s="40">
        <f>O11-O12+O13</f>
        <v>22442.54</v>
      </c>
      <c r="P14" s="40">
        <f>P11-P12+P13</f>
        <v>0</v>
      </c>
      <c r="Q14" s="40">
        <f>Q11-Q12+Q13</f>
        <v>0</v>
      </c>
      <c r="R14" s="241">
        <f t="shared" si="4"/>
        <v>100</v>
      </c>
      <c r="S14" s="29">
        <f t="shared" si="5"/>
        <v>22442.54</v>
      </c>
      <c r="T14" s="40">
        <f>T11-T12+T13</f>
        <v>22442.54</v>
      </c>
      <c r="U14" s="40">
        <f>U11-U12+U13</f>
        <v>0</v>
      </c>
      <c r="V14" s="40">
        <f>V11-V12+V13</f>
        <v>0</v>
      </c>
      <c r="W14" s="241">
        <f t="shared" si="6"/>
        <v>100</v>
      </c>
      <c r="X14" s="29">
        <f t="shared" si="7"/>
        <v>0</v>
      </c>
      <c r="Y14" s="40">
        <f>Y11-Y12+Y13</f>
        <v>0</v>
      </c>
      <c r="Z14" s="40">
        <f>Z11-Z12+Z13</f>
        <v>0</v>
      </c>
      <c r="AA14" s="40">
        <f>AA11-AA12+AA13</f>
        <v>0</v>
      </c>
      <c r="AB14" s="41">
        <f t="shared" si="8"/>
        <v>0</v>
      </c>
    </row>
    <row r="15" spans="1:28" ht="12.75">
      <c r="A15" s="33" t="s">
        <v>16</v>
      </c>
      <c r="B15" s="34" t="s">
        <v>23</v>
      </c>
      <c r="C15" s="35" t="s">
        <v>3</v>
      </c>
      <c r="D15" s="37">
        <v>3593.09</v>
      </c>
      <c r="E15" s="29">
        <f t="shared" si="0"/>
        <v>3436.77</v>
      </c>
      <c r="F15" s="39">
        <v>3436.77</v>
      </c>
      <c r="G15" s="39"/>
      <c r="H15" s="39"/>
      <c r="I15" s="29">
        <f t="shared" si="1"/>
        <v>4384.9</v>
      </c>
      <c r="J15" s="39">
        <v>4384.9</v>
      </c>
      <c r="K15" s="39"/>
      <c r="L15" s="39"/>
      <c r="M15" s="241">
        <f t="shared" si="2"/>
        <v>127.58782228662378</v>
      </c>
      <c r="N15" s="29">
        <f t="shared" si="3"/>
        <v>4384.9</v>
      </c>
      <c r="O15" s="39">
        <v>4384.9</v>
      </c>
      <c r="P15" s="39"/>
      <c r="Q15" s="39"/>
      <c r="R15" s="241">
        <f t="shared" si="4"/>
        <v>100</v>
      </c>
      <c r="S15" s="29">
        <f t="shared" si="5"/>
        <v>4384.9</v>
      </c>
      <c r="T15" s="39">
        <v>4384.9</v>
      </c>
      <c r="U15" s="39"/>
      <c r="V15" s="39"/>
      <c r="W15" s="241">
        <f t="shared" si="6"/>
        <v>100</v>
      </c>
      <c r="X15" s="29">
        <f t="shared" si="7"/>
        <v>0</v>
      </c>
      <c r="Y15" s="39"/>
      <c r="Z15" s="39"/>
      <c r="AA15" s="39"/>
      <c r="AB15" s="41">
        <f t="shared" si="8"/>
        <v>0</v>
      </c>
    </row>
    <row r="16" spans="1:28" ht="12.75">
      <c r="A16" s="33" t="s">
        <v>17</v>
      </c>
      <c r="B16" s="44" t="s">
        <v>5</v>
      </c>
      <c r="C16" s="35" t="s">
        <v>3</v>
      </c>
      <c r="D16" s="36">
        <f>D11-D12+D13-D15</f>
        <v>18057.64</v>
      </c>
      <c r="E16" s="29">
        <f t="shared" si="0"/>
        <v>15382.829999999998</v>
      </c>
      <c r="F16" s="40">
        <f>F14-F15</f>
        <v>15382.829999999998</v>
      </c>
      <c r="G16" s="40">
        <f>G14-G15</f>
        <v>0</v>
      </c>
      <c r="H16" s="40">
        <f>H14-H15</f>
        <v>0</v>
      </c>
      <c r="I16" s="29">
        <f t="shared" si="1"/>
        <v>18057.64</v>
      </c>
      <c r="J16" s="40">
        <f>J14-J15</f>
        <v>18057.64</v>
      </c>
      <c r="K16" s="40">
        <f>K14-K15</f>
        <v>0</v>
      </c>
      <c r="L16" s="40">
        <f>L14-L15</f>
        <v>0</v>
      </c>
      <c r="M16" s="241">
        <f t="shared" si="2"/>
        <v>117.38828291023174</v>
      </c>
      <c r="N16" s="29">
        <f t="shared" si="3"/>
        <v>18057.64</v>
      </c>
      <c r="O16" s="40">
        <f>O14-O15</f>
        <v>18057.64</v>
      </c>
      <c r="P16" s="40">
        <f>P14-P15</f>
        <v>0</v>
      </c>
      <c r="Q16" s="40">
        <f>Q14-Q15</f>
        <v>0</v>
      </c>
      <c r="R16" s="241">
        <f t="shared" si="4"/>
        <v>100</v>
      </c>
      <c r="S16" s="29">
        <f t="shared" si="5"/>
        <v>18057.64</v>
      </c>
      <c r="T16" s="40">
        <f>T14-T15</f>
        <v>18057.64</v>
      </c>
      <c r="U16" s="40">
        <f>U14-U15</f>
        <v>0</v>
      </c>
      <c r="V16" s="40">
        <f>V14-V15</f>
        <v>0</v>
      </c>
      <c r="W16" s="241">
        <f t="shared" si="6"/>
        <v>100</v>
      </c>
      <c r="X16" s="29">
        <f t="shared" si="7"/>
        <v>0</v>
      </c>
      <c r="Y16" s="40">
        <f>Y14-Y15</f>
        <v>0</v>
      </c>
      <c r="Z16" s="40">
        <f>Z14-Z15</f>
        <v>0</v>
      </c>
      <c r="AA16" s="40">
        <f>AA14-AA15</f>
        <v>0</v>
      </c>
      <c r="AB16" s="41">
        <f t="shared" si="8"/>
        <v>0</v>
      </c>
    </row>
    <row r="17" spans="1:28" s="51" customFormat="1" ht="13.5" customHeight="1">
      <c r="A17" s="45"/>
      <c r="B17" s="46" t="s">
        <v>33</v>
      </c>
      <c r="C17" s="47" t="s">
        <v>3</v>
      </c>
      <c r="D17" s="48">
        <f>D18+D19+D20</f>
        <v>18057.640000000003</v>
      </c>
      <c r="E17" s="29">
        <f t="shared" si="0"/>
        <v>15382.84</v>
      </c>
      <c r="F17" s="49">
        <f>F18+F19+F20</f>
        <v>15382.84</v>
      </c>
      <c r="G17" s="49">
        <f>G18+G19+G20</f>
        <v>0</v>
      </c>
      <c r="H17" s="49">
        <f>H18+H19+H20</f>
        <v>0</v>
      </c>
      <c r="I17" s="29">
        <f t="shared" si="1"/>
        <v>18057.640000000003</v>
      </c>
      <c r="J17" s="49">
        <f>J18+J19+J20</f>
        <v>18057.640000000003</v>
      </c>
      <c r="K17" s="49">
        <f>K18+K19+K20</f>
        <v>0</v>
      </c>
      <c r="L17" s="49">
        <f>L18+L19+L20</f>
        <v>0</v>
      </c>
      <c r="M17" s="242">
        <f t="shared" si="2"/>
        <v>117.38820659904154</v>
      </c>
      <c r="N17" s="29">
        <f t="shared" si="3"/>
        <v>18057.640000000003</v>
      </c>
      <c r="O17" s="49">
        <f>O18+O19+O20</f>
        <v>18057.640000000003</v>
      </c>
      <c r="P17" s="49">
        <f>P18+P19+P20</f>
        <v>0</v>
      </c>
      <c r="Q17" s="49">
        <f>Q18+Q19+Q20</f>
        <v>0</v>
      </c>
      <c r="R17" s="242">
        <f t="shared" si="4"/>
        <v>100</v>
      </c>
      <c r="S17" s="29">
        <f t="shared" si="5"/>
        <v>18057.640000000003</v>
      </c>
      <c r="T17" s="49">
        <f>T18+T19+T20</f>
        <v>18057.640000000003</v>
      </c>
      <c r="U17" s="49">
        <f>U18+U19+U20</f>
        <v>0</v>
      </c>
      <c r="V17" s="49">
        <f>V18+V19+V20</f>
        <v>0</v>
      </c>
      <c r="W17" s="242">
        <f t="shared" si="6"/>
        <v>100</v>
      </c>
      <c r="X17" s="29">
        <f t="shared" si="7"/>
        <v>0</v>
      </c>
      <c r="Y17" s="49">
        <f>Y18+Y19+Y20</f>
        <v>0</v>
      </c>
      <c r="Z17" s="49">
        <f>Z18+Z19+Z20</f>
        <v>0</v>
      </c>
      <c r="AA17" s="49">
        <f>AA18+AA19+AA20</f>
        <v>0</v>
      </c>
      <c r="AB17" s="50">
        <f t="shared" si="8"/>
        <v>0</v>
      </c>
    </row>
    <row r="18" spans="1:28" ht="12.75">
      <c r="A18" s="33"/>
      <c r="B18" s="52" t="s">
        <v>38</v>
      </c>
      <c r="C18" s="35" t="s">
        <v>3</v>
      </c>
      <c r="D18" s="42">
        <v>16710.54</v>
      </c>
      <c r="E18" s="29">
        <f t="shared" si="0"/>
        <v>14236.06</v>
      </c>
      <c r="F18" s="43">
        <v>14236.06</v>
      </c>
      <c r="G18" s="43"/>
      <c r="H18" s="43"/>
      <c r="I18" s="29">
        <f t="shared" si="1"/>
        <v>16710.54</v>
      </c>
      <c r="J18" s="43">
        <v>16710.54</v>
      </c>
      <c r="K18" s="43"/>
      <c r="L18" s="43"/>
      <c r="M18" s="241">
        <f t="shared" si="2"/>
        <v>117.3817755755455</v>
      </c>
      <c r="N18" s="29">
        <f t="shared" si="3"/>
        <v>16710.54</v>
      </c>
      <c r="O18" s="43">
        <v>16710.54</v>
      </c>
      <c r="P18" s="43"/>
      <c r="Q18" s="43"/>
      <c r="R18" s="241">
        <f t="shared" si="4"/>
        <v>100</v>
      </c>
      <c r="S18" s="29">
        <f t="shared" si="5"/>
        <v>16710.54</v>
      </c>
      <c r="T18" s="43">
        <v>16710.54</v>
      </c>
      <c r="U18" s="43"/>
      <c r="V18" s="43"/>
      <c r="W18" s="241">
        <f t="shared" si="6"/>
        <v>100</v>
      </c>
      <c r="X18" s="29">
        <f t="shared" si="7"/>
        <v>0</v>
      </c>
      <c r="Y18" s="43"/>
      <c r="Z18" s="43"/>
      <c r="AA18" s="43"/>
      <c r="AB18" s="41">
        <f t="shared" si="8"/>
        <v>0</v>
      </c>
    </row>
    <row r="19" spans="1:28" ht="12.75">
      <c r="A19" s="33"/>
      <c r="B19" s="52" t="s">
        <v>37</v>
      </c>
      <c r="C19" s="35" t="s">
        <v>3</v>
      </c>
      <c r="D19" s="42">
        <v>169.74</v>
      </c>
      <c r="E19" s="29">
        <f t="shared" si="0"/>
        <v>145.09</v>
      </c>
      <c r="F19" s="43">
        <v>145.09</v>
      </c>
      <c r="G19" s="43"/>
      <c r="H19" s="43"/>
      <c r="I19" s="29">
        <f t="shared" si="1"/>
        <v>169.74</v>
      </c>
      <c r="J19" s="43">
        <v>169.74</v>
      </c>
      <c r="K19" s="43"/>
      <c r="L19" s="43"/>
      <c r="M19" s="241">
        <f t="shared" si="2"/>
        <v>116.98945482114549</v>
      </c>
      <c r="N19" s="29">
        <f t="shared" si="3"/>
        <v>169.74</v>
      </c>
      <c r="O19" s="43">
        <v>169.74</v>
      </c>
      <c r="P19" s="43"/>
      <c r="Q19" s="43"/>
      <c r="R19" s="241">
        <f t="shared" si="4"/>
        <v>100</v>
      </c>
      <c r="S19" s="29">
        <f t="shared" si="5"/>
        <v>169.74</v>
      </c>
      <c r="T19" s="43">
        <v>169.74</v>
      </c>
      <c r="U19" s="43"/>
      <c r="V19" s="43"/>
      <c r="W19" s="241">
        <f t="shared" si="6"/>
        <v>100</v>
      </c>
      <c r="X19" s="29">
        <f t="shared" si="7"/>
        <v>0</v>
      </c>
      <c r="Y19" s="43"/>
      <c r="Z19" s="43"/>
      <c r="AA19" s="43"/>
      <c r="AB19" s="41">
        <f t="shared" si="8"/>
        <v>0</v>
      </c>
    </row>
    <row r="20" spans="1:28" ht="12.75">
      <c r="A20" s="33"/>
      <c r="B20" s="52" t="s">
        <v>110</v>
      </c>
      <c r="C20" s="35" t="s">
        <v>3</v>
      </c>
      <c r="D20" s="42">
        <v>1177.36</v>
      </c>
      <c r="E20" s="29">
        <f t="shared" si="0"/>
        <v>1001.69</v>
      </c>
      <c r="F20" s="43">
        <v>1001.69</v>
      </c>
      <c r="G20" s="43"/>
      <c r="H20" s="43"/>
      <c r="I20" s="29">
        <f t="shared" si="1"/>
        <v>1177.36</v>
      </c>
      <c r="J20" s="43">
        <v>1177.36</v>
      </c>
      <c r="K20" s="43"/>
      <c r="L20" s="43"/>
      <c r="M20" s="241">
        <f t="shared" si="2"/>
        <v>117.53736185845918</v>
      </c>
      <c r="N20" s="29">
        <f t="shared" si="3"/>
        <v>1177.36</v>
      </c>
      <c r="O20" s="43">
        <v>1177.36</v>
      </c>
      <c r="P20" s="43"/>
      <c r="Q20" s="43"/>
      <c r="R20" s="241">
        <f t="shared" si="4"/>
        <v>100</v>
      </c>
      <c r="S20" s="29">
        <f t="shared" si="5"/>
        <v>1177.36</v>
      </c>
      <c r="T20" s="43">
        <v>1177.36</v>
      </c>
      <c r="U20" s="43"/>
      <c r="V20" s="43"/>
      <c r="W20" s="241">
        <f t="shared" si="6"/>
        <v>100</v>
      </c>
      <c r="X20" s="29">
        <f t="shared" si="7"/>
        <v>0</v>
      </c>
      <c r="Y20" s="43"/>
      <c r="Z20" s="43"/>
      <c r="AA20" s="43"/>
      <c r="AB20" s="41">
        <f t="shared" si="8"/>
        <v>0</v>
      </c>
    </row>
    <row r="21" spans="1:28" ht="12.75" hidden="1">
      <c r="A21" s="33"/>
      <c r="B21" s="52" t="s">
        <v>123</v>
      </c>
      <c r="C21" s="35" t="s">
        <v>3</v>
      </c>
      <c r="D21" s="42"/>
      <c r="E21" s="29">
        <f t="shared" si="0"/>
        <v>0</v>
      </c>
      <c r="F21" s="43"/>
      <c r="G21" s="43"/>
      <c r="H21" s="43"/>
      <c r="I21" s="29">
        <f t="shared" si="1"/>
        <v>0</v>
      </c>
      <c r="J21" s="43"/>
      <c r="K21" s="43"/>
      <c r="L21" s="43"/>
      <c r="M21" s="241">
        <f t="shared" si="2"/>
        <v>0</v>
      </c>
      <c r="N21" s="29">
        <f t="shared" si="3"/>
        <v>0</v>
      </c>
      <c r="O21" s="43"/>
      <c r="P21" s="43"/>
      <c r="Q21" s="43"/>
      <c r="R21" s="241">
        <f t="shared" si="4"/>
        <v>0</v>
      </c>
      <c r="S21" s="29">
        <f t="shared" si="5"/>
        <v>0</v>
      </c>
      <c r="T21" s="43"/>
      <c r="U21" s="43"/>
      <c r="V21" s="43"/>
      <c r="W21" s="241">
        <f t="shared" si="6"/>
        <v>0</v>
      </c>
      <c r="X21" s="29">
        <f t="shared" si="7"/>
        <v>0</v>
      </c>
      <c r="Y21" s="43"/>
      <c r="Z21" s="43"/>
      <c r="AA21" s="43"/>
      <c r="AB21" s="41">
        <f t="shared" si="8"/>
        <v>0</v>
      </c>
    </row>
    <row r="22" spans="1:28" ht="13.5">
      <c r="A22" s="33"/>
      <c r="B22" s="53" t="s">
        <v>34</v>
      </c>
      <c r="C22" s="35" t="s">
        <v>3</v>
      </c>
      <c r="D22" s="48">
        <f>D16-D17</f>
        <v>0</v>
      </c>
      <c r="E22" s="29">
        <f t="shared" si="0"/>
        <v>-0.010000000002037268</v>
      </c>
      <c r="F22" s="49">
        <f>F16-F17</f>
        <v>-0.010000000002037268</v>
      </c>
      <c r="G22" s="49">
        <f>G16-G17</f>
        <v>0</v>
      </c>
      <c r="H22" s="49">
        <f>H16-H17</f>
        <v>0</v>
      </c>
      <c r="I22" s="29">
        <f t="shared" si="1"/>
        <v>0</v>
      </c>
      <c r="J22" s="49">
        <f>J16-J17</f>
        <v>0</v>
      </c>
      <c r="K22" s="49">
        <f>K16-K17</f>
        <v>0</v>
      </c>
      <c r="L22" s="49">
        <f>L16-L17</f>
        <v>0</v>
      </c>
      <c r="M22" s="243">
        <f t="shared" si="2"/>
        <v>0</v>
      </c>
      <c r="N22" s="29">
        <f t="shared" si="3"/>
        <v>0</v>
      </c>
      <c r="O22" s="49">
        <f>O16-O17</f>
        <v>0</v>
      </c>
      <c r="P22" s="49">
        <f>P16-P17</f>
        <v>0</v>
      </c>
      <c r="Q22" s="49">
        <f>Q16-Q17</f>
        <v>0</v>
      </c>
      <c r="R22" s="243">
        <f t="shared" si="4"/>
        <v>0</v>
      </c>
      <c r="S22" s="29">
        <f t="shared" si="5"/>
        <v>0</v>
      </c>
      <c r="T22" s="49">
        <f>T16-T17</f>
        <v>0</v>
      </c>
      <c r="U22" s="49">
        <f>U16-U17</f>
        <v>0</v>
      </c>
      <c r="V22" s="49">
        <f>V16-V17</f>
        <v>0</v>
      </c>
      <c r="W22" s="243">
        <f t="shared" si="6"/>
        <v>0</v>
      </c>
      <c r="X22" s="29">
        <f t="shared" si="7"/>
        <v>0</v>
      </c>
      <c r="Y22" s="49">
        <f>Y16-Y17</f>
        <v>0</v>
      </c>
      <c r="Z22" s="49">
        <f>Z16-Z17</f>
        <v>0</v>
      </c>
      <c r="AA22" s="49">
        <f>AA16-AA17</f>
        <v>0</v>
      </c>
      <c r="AB22" s="54">
        <f t="shared" si="8"/>
        <v>0</v>
      </c>
    </row>
    <row r="23" spans="1:28" ht="13.5" hidden="1">
      <c r="A23" s="33"/>
      <c r="B23" s="53" t="s">
        <v>113</v>
      </c>
      <c r="C23" s="35" t="s">
        <v>3</v>
      </c>
      <c r="D23" s="48"/>
      <c r="E23" s="48"/>
      <c r="F23" s="49"/>
      <c r="G23" s="49"/>
      <c r="H23" s="49"/>
      <c r="I23" s="48"/>
      <c r="J23" s="49"/>
      <c r="K23" s="49"/>
      <c r="L23" s="49"/>
      <c r="M23" s="243"/>
      <c r="N23" s="48"/>
      <c r="O23" s="49"/>
      <c r="P23" s="49"/>
      <c r="Q23" s="49"/>
      <c r="R23" s="243"/>
      <c r="S23" s="48"/>
      <c r="T23" s="49"/>
      <c r="U23" s="49"/>
      <c r="V23" s="49"/>
      <c r="W23" s="243"/>
      <c r="X23" s="48"/>
      <c r="Y23" s="49"/>
      <c r="Z23" s="49"/>
      <c r="AA23" s="49"/>
      <c r="AB23" s="55"/>
    </row>
    <row r="24" spans="1:28" ht="12.75">
      <c r="A24" s="33" t="s">
        <v>18</v>
      </c>
      <c r="B24" s="56" t="s">
        <v>6</v>
      </c>
      <c r="C24" s="57"/>
      <c r="D24" s="17"/>
      <c r="E24" s="58"/>
      <c r="F24" s="59"/>
      <c r="G24" s="59"/>
      <c r="H24" s="59"/>
      <c r="I24" s="58"/>
      <c r="J24" s="59"/>
      <c r="K24" s="59"/>
      <c r="L24" s="59"/>
      <c r="M24" s="241"/>
      <c r="N24" s="58"/>
      <c r="O24" s="59"/>
      <c r="P24" s="59"/>
      <c r="Q24" s="59"/>
      <c r="R24" s="241"/>
      <c r="S24" s="58"/>
      <c r="T24" s="59"/>
      <c r="U24" s="59"/>
      <c r="V24" s="59"/>
      <c r="W24" s="241"/>
      <c r="X24" s="58"/>
      <c r="Y24" s="59"/>
      <c r="Z24" s="59"/>
      <c r="AA24" s="59"/>
      <c r="AB24" s="41"/>
    </row>
    <row r="25" spans="1:28" ht="12.75" customHeight="1">
      <c r="A25" s="286" t="s">
        <v>98</v>
      </c>
      <c r="B25" s="288" t="s">
        <v>99</v>
      </c>
      <c r="C25" s="60" t="s">
        <v>100</v>
      </c>
      <c r="D25" s="37"/>
      <c r="E25" s="193">
        <f>F25+G25+H25</f>
        <v>0</v>
      </c>
      <c r="F25" s="194"/>
      <c r="G25" s="194"/>
      <c r="H25" s="194"/>
      <c r="I25" s="193">
        <f>J25+K25+L25</f>
        <v>0</v>
      </c>
      <c r="J25" s="194"/>
      <c r="K25" s="194"/>
      <c r="L25" s="194"/>
      <c r="M25" s="244">
        <f>_xlfn.IFERROR((I25/E25*100),0)</f>
        <v>0</v>
      </c>
      <c r="N25" s="193">
        <f>O25+P25+Q25</f>
        <v>0</v>
      </c>
      <c r="O25" s="194"/>
      <c r="P25" s="194"/>
      <c r="Q25" s="194"/>
      <c r="R25" s="244">
        <f>_xlfn.IFERROR((N25/I25*100),0)</f>
        <v>0</v>
      </c>
      <c r="S25" s="193">
        <f>T25+U25+V25</f>
        <v>0</v>
      </c>
      <c r="T25" s="194"/>
      <c r="U25" s="194"/>
      <c r="V25" s="194"/>
      <c r="W25" s="244">
        <f>_xlfn.IFERROR((S25/N25*100),0)</f>
        <v>0</v>
      </c>
      <c r="X25" s="193">
        <f>Y25+Z25+AA25</f>
        <v>0</v>
      </c>
      <c r="Y25" s="194"/>
      <c r="Z25" s="194"/>
      <c r="AA25" s="194"/>
      <c r="AB25" s="63">
        <f>_xlfn.IFERROR((X25/S25*100),0)</f>
        <v>0</v>
      </c>
    </row>
    <row r="26" spans="1:28" ht="15.75" customHeight="1" thickBot="1">
      <c r="A26" s="293"/>
      <c r="B26" s="294"/>
      <c r="C26" s="64" t="s">
        <v>7</v>
      </c>
      <c r="D26" s="65">
        <f>D29+D47+D50+D53+D56+D59+D62+D65</f>
        <v>0</v>
      </c>
      <c r="E26" s="195">
        <f>F26+G26+H26</f>
        <v>0</v>
      </c>
      <c r="F26" s="196">
        <f>F29+F47+F50+F53+F56+F59+F62+F65</f>
        <v>0</v>
      </c>
      <c r="G26" s="196">
        <f>G29+G47+G50+G53+G56+G59+G62+G65</f>
        <v>0</v>
      </c>
      <c r="H26" s="196">
        <f>H29+H47+H50+H53+H56+H59+H62+H65</f>
        <v>0</v>
      </c>
      <c r="I26" s="195">
        <f>J26+K26+L26</f>
        <v>0</v>
      </c>
      <c r="J26" s="196">
        <f>J29+J47+J50+J53+J56+J59+J62+J65</f>
        <v>0</v>
      </c>
      <c r="K26" s="196">
        <f>K29+K47+K50+K53+K56+K59+K62+K65</f>
        <v>0</v>
      </c>
      <c r="L26" s="196">
        <f>L29+L47+L50+L53+L56+L59+L62+L65</f>
        <v>0</v>
      </c>
      <c r="M26" s="245">
        <f>_xlfn.IFERROR((I26/E26*100),0)</f>
        <v>0</v>
      </c>
      <c r="N26" s="195">
        <f>O26+P26+Q26</f>
        <v>0</v>
      </c>
      <c r="O26" s="196">
        <f>O29+O47+O50+O53+O56+O59+O62+O65</f>
        <v>0</v>
      </c>
      <c r="P26" s="196">
        <f>P29+P47+P50+P53+P56+P59+P62+P65</f>
        <v>0</v>
      </c>
      <c r="Q26" s="196">
        <f>Q29+Q47+Q50+Q53+Q56+Q59+Q62+Q65</f>
        <v>0</v>
      </c>
      <c r="R26" s="245">
        <f>_xlfn.IFERROR((N26/I26*100),0)</f>
        <v>0</v>
      </c>
      <c r="S26" s="195">
        <f>T26+U26+V26</f>
        <v>0</v>
      </c>
      <c r="T26" s="196">
        <f>T29+T47+T50+T53+T56+T59+T62+T65</f>
        <v>0</v>
      </c>
      <c r="U26" s="196">
        <f>U29+U47+U50+U53+U56+U59+U62+U65</f>
        <v>0</v>
      </c>
      <c r="V26" s="196">
        <f>V29+V47+V50+V53+V56+V59+V62+V65</f>
        <v>0</v>
      </c>
      <c r="W26" s="245">
        <f>_xlfn.IFERROR((S26/N26*100),0)</f>
        <v>0</v>
      </c>
      <c r="X26" s="195">
        <f>Y26+Z26+AA26</f>
        <v>0</v>
      </c>
      <c r="Y26" s="196">
        <f>Y29+Y47+Y50+Y53+Y56+Y59+Y62+Y65</f>
        <v>0</v>
      </c>
      <c r="Z26" s="196">
        <f>Z29+Z47+Z50+Z53+Z56+Z59+Z62+Z65</f>
        <v>0</v>
      </c>
      <c r="AA26" s="196">
        <f>AA29+AA47+AA50+AA53+AA56+AA59+AA62+AA65</f>
        <v>0</v>
      </c>
      <c r="AB26" s="66">
        <f>_xlfn.IFERROR((X26/S26*100),0)</f>
        <v>0</v>
      </c>
    </row>
    <row r="27" spans="1:28" ht="13.5" customHeight="1" hidden="1">
      <c r="A27" s="67" t="s">
        <v>101</v>
      </c>
      <c r="B27" s="300" t="s">
        <v>126</v>
      </c>
      <c r="C27" s="68" t="s">
        <v>81</v>
      </c>
      <c r="D27" s="69">
        <f>D30+D33+D36+D39+D42</f>
        <v>0</v>
      </c>
      <c r="E27" s="197">
        <f>F27+G27+H27</f>
        <v>0</v>
      </c>
      <c r="F27" s="198">
        <f>F30+F33+F36+F39+F42</f>
        <v>0</v>
      </c>
      <c r="G27" s="198">
        <f>G30+G33+G36+G39+G42</f>
        <v>0</v>
      </c>
      <c r="H27" s="198">
        <f>H30+H33+H36+H39+H42</f>
        <v>0</v>
      </c>
      <c r="I27" s="197">
        <f>J27+K27+L27</f>
        <v>0</v>
      </c>
      <c r="J27" s="198">
        <f>J30+J33+J36+J39+J42</f>
        <v>0</v>
      </c>
      <c r="K27" s="198">
        <f>K30+K33+K36+K39+K42</f>
        <v>0</v>
      </c>
      <c r="L27" s="198">
        <f>L30+L33+L36+L39+L42</f>
        <v>0</v>
      </c>
      <c r="M27" s="246"/>
      <c r="N27" s="197">
        <f>O27+P27+Q27</f>
        <v>0</v>
      </c>
      <c r="O27" s="198">
        <f>O30+O33+O36+O39+O42</f>
        <v>0</v>
      </c>
      <c r="P27" s="198">
        <f>P30+P33+P36+P39+P42</f>
        <v>0</v>
      </c>
      <c r="Q27" s="198">
        <f>Q30+Q33+Q36+Q39+Q42</f>
        <v>0</v>
      </c>
      <c r="R27" s="246"/>
      <c r="S27" s="197">
        <f>T27+U27+V27</f>
        <v>0</v>
      </c>
      <c r="T27" s="198">
        <f>T30+T33+T36+T39+T42</f>
        <v>0</v>
      </c>
      <c r="U27" s="198">
        <f>U30+U33+U36+U39+U42</f>
        <v>0</v>
      </c>
      <c r="V27" s="198">
        <f>V30+V33+V36+V39+V42</f>
        <v>0</v>
      </c>
      <c r="W27" s="246"/>
      <c r="X27" s="197">
        <f>Y27+Z27+AA27</f>
        <v>0</v>
      </c>
      <c r="Y27" s="198">
        <f>Y30+Y33+Y36+Y39+Y42</f>
        <v>0</v>
      </c>
      <c r="Z27" s="198">
        <f>Z30+Z33+Z36+Z39+Z42</f>
        <v>0</v>
      </c>
      <c r="AA27" s="198">
        <f>AA30+AA33+AA36+AA39+AA42</f>
        <v>0</v>
      </c>
      <c r="AB27" s="70"/>
    </row>
    <row r="28" spans="1:28" s="75" customFormat="1" ht="15" customHeight="1" hidden="1">
      <c r="A28" s="71"/>
      <c r="B28" s="301"/>
      <c r="C28" s="72" t="s">
        <v>39</v>
      </c>
      <c r="D28" s="73">
        <f aca="true" t="shared" si="9" ref="D28:L28">IF(ISERR(D29/D27*1000),0,D29/D27*1000)</f>
        <v>0</v>
      </c>
      <c r="E28" s="38">
        <f t="shared" si="9"/>
        <v>0</v>
      </c>
      <c r="F28" s="85">
        <f t="shared" si="9"/>
        <v>0</v>
      </c>
      <c r="G28" s="85">
        <f t="shared" si="9"/>
        <v>0</v>
      </c>
      <c r="H28" s="85">
        <f t="shared" si="9"/>
        <v>0</v>
      </c>
      <c r="I28" s="38">
        <f t="shared" si="9"/>
        <v>0</v>
      </c>
      <c r="J28" s="85">
        <f t="shared" si="9"/>
        <v>0</v>
      </c>
      <c r="K28" s="85">
        <f t="shared" si="9"/>
        <v>0</v>
      </c>
      <c r="L28" s="85">
        <f t="shared" si="9"/>
        <v>0</v>
      </c>
      <c r="M28" s="247">
        <f>_xlfn.IFERROR((I28/E28*100),0)</f>
        <v>0</v>
      </c>
      <c r="N28" s="38">
        <f>IF(ISERR(N29/N27*1000),0,N29/N27*1000)</f>
        <v>0</v>
      </c>
      <c r="O28" s="85">
        <f>IF(ISERR(O29/O27*1000),0,O29/O27*1000)</f>
        <v>0</v>
      </c>
      <c r="P28" s="85">
        <f>IF(ISERR(P29/P27*1000),0,P29/P27*1000)</f>
        <v>0</v>
      </c>
      <c r="Q28" s="85">
        <f>IF(ISERR(Q29/Q27*1000),0,Q29/Q27*1000)</f>
        <v>0</v>
      </c>
      <c r="R28" s="247">
        <f>_xlfn.IFERROR((N28/I28*100),0)</f>
        <v>0</v>
      </c>
      <c r="S28" s="38">
        <f>IF(ISERR(S29/S27*1000),0,S29/S27*1000)</f>
        <v>0</v>
      </c>
      <c r="T28" s="85">
        <f>IF(ISERR(T29/T27*1000),0,T29/T27*1000)</f>
        <v>0</v>
      </c>
      <c r="U28" s="85">
        <f>IF(ISERR(U29/U27*1000),0,U29/U27*1000)</f>
        <v>0</v>
      </c>
      <c r="V28" s="85">
        <f>IF(ISERR(V29/V27*1000),0,V29/V27*1000)</f>
        <v>0</v>
      </c>
      <c r="W28" s="247">
        <f>_xlfn.IFERROR((S28/N28*100),0)</f>
        <v>0</v>
      </c>
      <c r="X28" s="38">
        <f>IF(ISERR(X29/X27*1000),0,X29/X27*1000)</f>
        <v>0</v>
      </c>
      <c r="Y28" s="85">
        <f>IF(ISERR(Y29/Y27*1000),0,Y29/Y27*1000)</f>
        <v>0</v>
      </c>
      <c r="Z28" s="85">
        <f>IF(ISERR(Z29/Z27*1000),0,Z29/Z27*1000)</f>
        <v>0</v>
      </c>
      <c r="AA28" s="85">
        <f>IF(ISERR(AA29/AA27*1000),0,AA29/AA27*1000)</f>
        <v>0</v>
      </c>
      <c r="AB28" s="74">
        <f>_xlfn.IFERROR((X28/S28*100),0)</f>
        <v>0</v>
      </c>
    </row>
    <row r="29" spans="1:28" ht="14.25" customHeight="1" hidden="1" thickBot="1">
      <c r="A29" s="76"/>
      <c r="B29" s="302"/>
      <c r="C29" s="77" t="s">
        <v>15</v>
      </c>
      <c r="D29" s="78">
        <f>D32+D35+D38+D41+D44</f>
        <v>0</v>
      </c>
      <c r="E29" s="200">
        <f>F29+G29+H29</f>
        <v>0</v>
      </c>
      <c r="F29" s="201">
        <f>F32+F35+F38+F41+F44</f>
        <v>0</v>
      </c>
      <c r="G29" s="201">
        <f>G32+G35+G38+G41+G44</f>
        <v>0</v>
      </c>
      <c r="H29" s="201">
        <f>H32+H35+H38+H41+H44</f>
        <v>0</v>
      </c>
      <c r="I29" s="200">
        <f>J29+K29+L29</f>
        <v>0</v>
      </c>
      <c r="J29" s="201">
        <f>J32+J35+J38+J41+J44</f>
        <v>0</v>
      </c>
      <c r="K29" s="201">
        <f>K32+K35+K38+K41+K44</f>
        <v>0</v>
      </c>
      <c r="L29" s="201">
        <f>L32+L35+L38+L41+L44</f>
        <v>0</v>
      </c>
      <c r="M29" s="248">
        <f>_xlfn.IFERROR((I29/E29*100),0)</f>
        <v>0</v>
      </c>
      <c r="N29" s="200">
        <f>O29+P29+Q29</f>
        <v>0</v>
      </c>
      <c r="O29" s="201">
        <f>O32+O35+O38+O41+O44</f>
        <v>0</v>
      </c>
      <c r="P29" s="201">
        <f>P32+P35+P38+P41+P44</f>
        <v>0</v>
      </c>
      <c r="Q29" s="201">
        <f>Q32+Q35+Q38+Q41+Q44</f>
        <v>0</v>
      </c>
      <c r="R29" s="248">
        <f>_xlfn.IFERROR((N29/I29*100),0)</f>
        <v>0</v>
      </c>
      <c r="S29" s="200">
        <f>T29+U29+V29</f>
        <v>0</v>
      </c>
      <c r="T29" s="201">
        <f>T32+T35+T38+T41+T44</f>
        <v>0</v>
      </c>
      <c r="U29" s="201">
        <f>U32+U35+U38+U41+U44</f>
        <v>0</v>
      </c>
      <c r="V29" s="201">
        <f>V32+V35+V38+V41+V44</f>
        <v>0</v>
      </c>
      <c r="W29" s="248">
        <f>_xlfn.IFERROR((S29/N29*100),0)</f>
        <v>0</v>
      </c>
      <c r="X29" s="200">
        <f>Y29+Z29+AA29</f>
        <v>0</v>
      </c>
      <c r="Y29" s="201">
        <f>Y32+Y35+Y38+Y41+Y44</f>
        <v>0</v>
      </c>
      <c r="Z29" s="201">
        <f>Z32+Z35+Z38+Z41+Z44</f>
        <v>0</v>
      </c>
      <c r="AA29" s="201">
        <f>AA32+AA35+AA38+AA41+AA44</f>
        <v>0</v>
      </c>
      <c r="AB29" s="79">
        <f>_xlfn.IFERROR((X29/S29*100),0)</f>
        <v>0</v>
      </c>
    </row>
    <row r="30" spans="1:28" ht="14.25" customHeight="1" hidden="1" thickTop="1">
      <c r="A30" s="80"/>
      <c r="B30" s="81" t="s">
        <v>80</v>
      </c>
      <c r="C30" s="82" t="s">
        <v>81</v>
      </c>
      <c r="D30" s="37"/>
      <c r="E30" s="202">
        <f>F30+G30+H30</f>
        <v>0</v>
      </c>
      <c r="F30" s="194"/>
      <c r="G30" s="194"/>
      <c r="H30" s="194"/>
      <c r="I30" s="202">
        <f>J30+K30+L30</f>
        <v>0</v>
      </c>
      <c r="J30" s="194"/>
      <c r="K30" s="194"/>
      <c r="L30" s="194"/>
      <c r="M30" s="246"/>
      <c r="N30" s="202">
        <f>O30+P30+Q30</f>
        <v>0</v>
      </c>
      <c r="O30" s="194"/>
      <c r="P30" s="194"/>
      <c r="Q30" s="194"/>
      <c r="R30" s="246"/>
      <c r="S30" s="202">
        <f>T30+U30+V30</f>
        <v>0</v>
      </c>
      <c r="T30" s="194"/>
      <c r="U30" s="194"/>
      <c r="V30" s="194"/>
      <c r="W30" s="246"/>
      <c r="X30" s="202">
        <f>Y30+Z30+AA30</f>
        <v>0</v>
      </c>
      <c r="Y30" s="194"/>
      <c r="Z30" s="194"/>
      <c r="AA30" s="194"/>
      <c r="AB30" s="70"/>
    </row>
    <row r="31" spans="1:28" ht="13.5" customHeight="1" hidden="1">
      <c r="A31" s="80"/>
      <c r="B31" s="83" t="s">
        <v>82</v>
      </c>
      <c r="C31" s="84" t="s">
        <v>39</v>
      </c>
      <c r="D31" s="38">
        <f>IF(ISERR(D32/D30*1000),0,D32/D30*1000)</f>
        <v>0</v>
      </c>
      <c r="E31" s="203"/>
      <c r="F31" s="204">
        <f>E31</f>
        <v>0</v>
      </c>
      <c r="G31" s="204">
        <f>E31</f>
        <v>0</v>
      </c>
      <c r="H31" s="204">
        <f>E31</f>
        <v>0</v>
      </c>
      <c r="I31" s="203"/>
      <c r="J31" s="204">
        <f>I31</f>
        <v>0</v>
      </c>
      <c r="K31" s="204">
        <f>I31</f>
        <v>0</v>
      </c>
      <c r="L31" s="204">
        <f>I31</f>
        <v>0</v>
      </c>
      <c r="M31" s="244">
        <f>_xlfn.IFERROR((I31/E31*100),0)</f>
        <v>0</v>
      </c>
      <c r="N31" s="203"/>
      <c r="O31" s="204">
        <f>N31</f>
        <v>0</v>
      </c>
      <c r="P31" s="204">
        <f>N31</f>
        <v>0</v>
      </c>
      <c r="Q31" s="204">
        <f>N31</f>
        <v>0</v>
      </c>
      <c r="R31" s="244">
        <f>_xlfn.IFERROR((N31/I31*100),0)</f>
        <v>0</v>
      </c>
      <c r="S31" s="203"/>
      <c r="T31" s="204">
        <f>S31</f>
        <v>0</v>
      </c>
      <c r="U31" s="204">
        <f>S31</f>
        <v>0</v>
      </c>
      <c r="V31" s="204">
        <f>S31</f>
        <v>0</v>
      </c>
      <c r="W31" s="244">
        <f>_xlfn.IFERROR((S31/N31*100),0)</f>
        <v>0</v>
      </c>
      <c r="X31" s="203"/>
      <c r="Y31" s="204">
        <f>X31</f>
        <v>0</v>
      </c>
      <c r="Z31" s="204">
        <f>X31</f>
        <v>0</v>
      </c>
      <c r="AA31" s="204">
        <f>X31</f>
        <v>0</v>
      </c>
      <c r="AB31" s="63">
        <f>_xlfn.IFERROR((X31/S31*100),0)</f>
        <v>0</v>
      </c>
    </row>
    <row r="32" spans="1:28" ht="13.5" customHeight="1" hidden="1">
      <c r="A32" s="9"/>
      <c r="B32" s="86" t="s">
        <v>45</v>
      </c>
      <c r="C32" s="60" t="s">
        <v>15</v>
      </c>
      <c r="D32" s="37"/>
      <c r="E32" s="202">
        <f>F32+G32+H32</f>
        <v>0</v>
      </c>
      <c r="F32" s="204">
        <f>F31*F30/1000</f>
        <v>0</v>
      </c>
      <c r="G32" s="204">
        <f>G31*G30/1000</f>
        <v>0</v>
      </c>
      <c r="H32" s="204">
        <f>H31*H30/1000</f>
        <v>0</v>
      </c>
      <c r="I32" s="202">
        <f>J32+K32+L32</f>
        <v>0</v>
      </c>
      <c r="J32" s="204">
        <f>J31*J30/1000</f>
        <v>0</v>
      </c>
      <c r="K32" s="204">
        <f>K31*K30/1000</f>
        <v>0</v>
      </c>
      <c r="L32" s="204">
        <f>L31*L30/1000</f>
        <v>0</v>
      </c>
      <c r="M32" s="244">
        <f>_xlfn.IFERROR((I32/E32*100),0)</f>
        <v>0</v>
      </c>
      <c r="N32" s="202">
        <f>O32+P32+Q32</f>
        <v>0</v>
      </c>
      <c r="O32" s="204">
        <f>O31*O30/1000</f>
        <v>0</v>
      </c>
      <c r="P32" s="204">
        <f>P31*P30/1000</f>
        <v>0</v>
      </c>
      <c r="Q32" s="204">
        <f>Q31*Q30/1000</f>
        <v>0</v>
      </c>
      <c r="R32" s="244">
        <f>_xlfn.IFERROR((N32/I32*100),0)</f>
        <v>0</v>
      </c>
      <c r="S32" s="202">
        <f>T32+U32+V32</f>
        <v>0</v>
      </c>
      <c r="T32" s="204">
        <f>T31*T30/1000</f>
        <v>0</v>
      </c>
      <c r="U32" s="204">
        <f>U31*U30/1000</f>
        <v>0</v>
      </c>
      <c r="V32" s="204">
        <f>V31*V30/1000</f>
        <v>0</v>
      </c>
      <c r="W32" s="244">
        <f>_xlfn.IFERROR((S32/N32*100),0)</f>
        <v>0</v>
      </c>
      <c r="X32" s="202">
        <f>Y32+Z32+AA32</f>
        <v>0</v>
      </c>
      <c r="Y32" s="204">
        <f>Y31*Y30/1000</f>
        <v>0</v>
      </c>
      <c r="Z32" s="204">
        <f>Z31*Z30/1000</f>
        <v>0</v>
      </c>
      <c r="AA32" s="204">
        <f>AA31*AA30/1000</f>
        <v>0</v>
      </c>
      <c r="AB32" s="63">
        <f>_xlfn.IFERROR((X32/S32*100),0)</f>
        <v>0</v>
      </c>
    </row>
    <row r="33" spans="1:28" ht="14.25" customHeight="1" hidden="1">
      <c r="A33" s="80"/>
      <c r="B33" s="87" t="s">
        <v>83</v>
      </c>
      <c r="C33" s="72" t="s">
        <v>81</v>
      </c>
      <c r="D33" s="37"/>
      <c r="E33" s="202">
        <f>F33+G33+H33</f>
        <v>0</v>
      </c>
      <c r="F33" s="194"/>
      <c r="G33" s="194"/>
      <c r="H33" s="194"/>
      <c r="I33" s="202">
        <f>J33+K33+L33</f>
        <v>0</v>
      </c>
      <c r="J33" s="194"/>
      <c r="K33" s="194"/>
      <c r="L33" s="194"/>
      <c r="M33" s="244"/>
      <c r="N33" s="202">
        <f>O33+P33+Q33</f>
        <v>0</v>
      </c>
      <c r="O33" s="194"/>
      <c r="P33" s="194"/>
      <c r="Q33" s="194"/>
      <c r="R33" s="244"/>
      <c r="S33" s="202">
        <f>T33+U33+V33</f>
        <v>0</v>
      </c>
      <c r="T33" s="194"/>
      <c r="U33" s="194"/>
      <c r="V33" s="194"/>
      <c r="W33" s="244"/>
      <c r="X33" s="202">
        <f>Y33+Z33+AA33</f>
        <v>0</v>
      </c>
      <c r="Y33" s="194"/>
      <c r="Z33" s="194"/>
      <c r="AA33" s="194"/>
      <c r="AB33" s="63"/>
    </row>
    <row r="34" spans="1:28" ht="13.5" customHeight="1" hidden="1">
      <c r="A34" s="80"/>
      <c r="B34" s="83" t="s">
        <v>82</v>
      </c>
      <c r="C34" s="84" t="s">
        <v>39</v>
      </c>
      <c r="D34" s="38">
        <f>IF(ISERR(D35/D33*1000),0,D35/D33*1000)</f>
        <v>0</v>
      </c>
      <c r="E34" s="203"/>
      <c r="F34" s="204">
        <f>E34</f>
        <v>0</v>
      </c>
      <c r="G34" s="204">
        <f>E34</f>
        <v>0</v>
      </c>
      <c r="H34" s="204">
        <f>E34</f>
        <v>0</v>
      </c>
      <c r="I34" s="203"/>
      <c r="J34" s="204">
        <f>I34</f>
        <v>0</v>
      </c>
      <c r="K34" s="204">
        <f>I34</f>
        <v>0</v>
      </c>
      <c r="L34" s="204">
        <f>I34</f>
        <v>0</v>
      </c>
      <c r="M34" s="244">
        <f>_xlfn.IFERROR((I34/E34*100),0)</f>
        <v>0</v>
      </c>
      <c r="N34" s="203"/>
      <c r="O34" s="204">
        <f>N34</f>
        <v>0</v>
      </c>
      <c r="P34" s="204">
        <f>N34</f>
        <v>0</v>
      </c>
      <c r="Q34" s="204">
        <f>N34</f>
        <v>0</v>
      </c>
      <c r="R34" s="244">
        <f>_xlfn.IFERROR((N34/I34*100),0)</f>
        <v>0</v>
      </c>
      <c r="S34" s="203"/>
      <c r="T34" s="204">
        <f>S34</f>
        <v>0</v>
      </c>
      <c r="U34" s="204">
        <f>S34</f>
        <v>0</v>
      </c>
      <c r="V34" s="204">
        <f>S34</f>
        <v>0</v>
      </c>
      <c r="W34" s="244">
        <f>_xlfn.IFERROR((S34/N34*100),0)</f>
        <v>0</v>
      </c>
      <c r="X34" s="203"/>
      <c r="Y34" s="204">
        <f>X34</f>
        <v>0</v>
      </c>
      <c r="Z34" s="204">
        <f>X34</f>
        <v>0</v>
      </c>
      <c r="AA34" s="204">
        <f>X34</f>
        <v>0</v>
      </c>
      <c r="AB34" s="63">
        <f>_xlfn.IFERROR((X34/S34*100),0)</f>
        <v>0</v>
      </c>
    </row>
    <row r="35" spans="1:28" ht="13.5" customHeight="1" hidden="1">
      <c r="A35" s="9"/>
      <c r="B35" s="86" t="s">
        <v>45</v>
      </c>
      <c r="C35" s="60" t="s">
        <v>15</v>
      </c>
      <c r="D35" s="37"/>
      <c r="E35" s="202">
        <f>F35+G35+H35</f>
        <v>0</v>
      </c>
      <c r="F35" s="204">
        <f>F34*F33/1000</f>
        <v>0</v>
      </c>
      <c r="G35" s="204">
        <f>G34*G33/1000</f>
        <v>0</v>
      </c>
      <c r="H35" s="204">
        <f>H34*H33/1000</f>
        <v>0</v>
      </c>
      <c r="I35" s="202">
        <f>J35+K35+L35</f>
        <v>0</v>
      </c>
      <c r="J35" s="204">
        <f>J34*J33/1000</f>
        <v>0</v>
      </c>
      <c r="K35" s="204">
        <f>K34*K33/1000</f>
        <v>0</v>
      </c>
      <c r="L35" s="204">
        <f>L34*L33/1000</f>
        <v>0</v>
      </c>
      <c r="M35" s="244">
        <f>_xlfn.IFERROR((I35/E35*100),0)</f>
        <v>0</v>
      </c>
      <c r="N35" s="202">
        <f>O35+P35+Q35</f>
        <v>0</v>
      </c>
      <c r="O35" s="204">
        <f>O34*O33/1000</f>
        <v>0</v>
      </c>
      <c r="P35" s="204">
        <f>P34*P33/1000</f>
        <v>0</v>
      </c>
      <c r="Q35" s="204">
        <f>Q34*Q33/1000</f>
        <v>0</v>
      </c>
      <c r="R35" s="244">
        <f>_xlfn.IFERROR((N35/I35*100),0)</f>
        <v>0</v>
      </c>
      <c r="S35" s="202">
        <f>T35+U35+V35</f>
        <v>0</v>
      </c>
      <c r="T35" s="204">
        <f>T34*T33/1000</f>
        <v>0</v>
      </c>
      <c r="U35" s="204">
        <f>U34*U33/1000</f>
        <v>0</v>
      </c>
      <c r="V35" s="204">
        <f>V34*V33/1000</f>
        <v>0</v>
      </c>
      <c r="W35" s="244">
        <f>_xlfn.IFERROR((S35/N35*100),0)</f>
        <v>0</v>
      </c>
      <c r="X35" s="202">
        <f>Y35+Z35+AA35</f>
        <v>0</v>
      </c>
      <c r="Y35" s="204">
        <f>Y34*Y33/1000</f>
        <v>0</v>
      </c>
      <c r="Z35" s="204">
        <f>Z34*Z33/1000</f>
        <v>0</v>
      </c>
      <c r="AA35" s="204">
        <f>AA34*AA33/1000</f>
        <v>0</v>
      </c>
      <c r="AB35" s="63">
        <f>_xlfn.IFERROR((X35/S35*100),0)</f>
        <v>0</v>
      </c>
    </row>
    <row r="36" spans="1:28" ht="14.25" customHeight="1" hidden="1">
      <c r="A36" s="80"/>
      <c r="B36" s="87" t="s">
        <v>84</v>
      </c>
      <c r="C36" s="72" t="s">
        <v>81</v>
      </c>
      <c r="D36" s="37"/>
      <c r="E36" s="202">
        <f>F36+G36+H36</f>
        <v>0</v>
      </c>
      <c r="F36" s="194"/>
      <c r="G36" s="194"/>
      <c r="H36" s="194"/>
      <c r="I36" s="202">
        <f>J36+K36+L36</f>
        <v>0</v>
      </c>
      <c r="J36" s="194"/>
      <c r="K36" s="194"/>
      <c r="L36" s="194"/>
      <c r="M36" s="244"/>
      <c r="N36" s="202">
        <f>O36+P36+Q36</f>
        <v>0</v>
      </c>
      <c r="O36" s="194"/>
      <c r="P36" s="194"/>
      <c r="Q36" s="194"/>
      <c r="R36" s="244"/>
      <c r="S36" s="202">
        <f>T36+U36+V36</f>
        <v>0</v>
      </c>
      <c r="T36" s="194"/>
      <c r="U36" s="194"/>
      <c r="V36" s="194"/>
      <c r="W36" s="244"/>
      <c r="X36" s="202">
        <f>Y36+Z36+AA36</f>
        <v>0</v>
      </c>
      <c r="Y36" s="194"/>
      <c r="Z36" s="194"/>
      <c r="AA36" s="194"/>
      <c r="AB36" s="63"/>
    </row>
    <row r="37" spans="1:28" ht="13.5" customHeight="1" hidden="1">
      <c r="A37" s="80"/>
      <c r="B37" s="83" t="s">
        <v>82</v>
      </c>
      <c r="C37" s="84" t="s">
        <v>39</v>
      </c>
      <c r="D37" s="38">
        <f>IF(ISERR(D38/D36*1000),0,D38/D36*1000)</f>
        <v>0</v>
      </c>
      <c r="E37" s="203"/>
      <c r="F37" s="204">
        <f>E37</f>
        <v>0</v>
      </c>
      <c r="G37" s="204">
        <f>E37</f>
        <v>0</v>
      </c>
      <c r="H37" s="204">
        <f>E37</f>
        <v>0</v>
      </c>
      <c r="I37" s="203"/>
      <c r="J37" s="204">
        <f>I37</f>
        <v>0</v>
      </c>
      <c r="K37" s="204">
        <f>I37</f>
        <v>0</v>
      </c>
      <c r="L37" s="204">
        <f>I37</f>
        <v>0</v>
      </c>
      <c r="M37" s="244">
        <f>_xlfn.IFERROR((I37/E37*100),0)</f>
        <v>0</v>
      </c>
      <c r="N37" s="203"/>
      <c r="O37" s="204">
        <f>N37</f>
        <v>0</v>
      </c>
      <c r="P37" s="204">
        <f>N37</f>
        <v>0</v>
      </c>
      <c r="Q37" s="204">
        <f>N37</f>
        <v>0</v>
      </c>
      <c r="R37" s="244">
        <f>_xlfn.IFERROR((N37/I37*100),0)</f>
        <v>0</v>
      </c>
      <c r="S37" s="203"/>
      <c r="T37" s="204">
        <f>S37</f>
        <v>0</v>
      </c>
      <c r="U37" s="204">
        <f>S37</f>
        <v>0</v>
      </c>
      <c r="V37" s="204">
        <f>S37</f>
        <v>0</v>
      </c>
      <c r="W37" s="244">
        <f>_xlfn.IFERROR((S37/N37*100),0)</f>
        <v>0</v>
      </c>
      <c r="X37" s="203"/>
      <c r="Y37" s="204">
        <f>X37</f>
        <v>0</v>
      </c>
      <c r="Z37" s="204">
        <f>X37</f>
        <v>0</v>
      </c>
      <c r="AA37" s="204">
        <f>X37</f>
        <v>0</v>
      </c>
      <c r="AB37" s="63">
        <f>_xlfn.IFERROR((X37/S37*100),0)</f>
        <v>0</v>
      </c>
    </row>
    <row r="38" spans="1:28" ht="13.5" customHeight="1" hidden="1">
      <c r="A38" s="9"/>
      <c r="B38" s="83" t="s">
        <v>45</v>
      </c>
      <c r="C38" s="60" t="s">
        <v>15</v>
      </c>
      <c r="D38" s="37"/>
      <c r="E38" s="202">
        <f>F38+G38+H38</f>
        <v>0</v>
      </c>
      <c r="F38" s="204">
        <f>F37*F36/1000</f>
        <v>0</v>
      </c>
      <c r="G38" s="204">
        <f>G37*G36/1000</f>
        <v>0</v>
      </c>
      <c r="H38" s="204">
        <f>H37*H36/1000</f>
        <v>0</v>
      </c>
      <c r="I38" s="202">
        <f>J38+K38+L38</f>
        <v>0</v>
      </c>
      <c r="J38" s="204">
        <f>J37*J36/1000</f>
        <v>0</v>
      </c>
      <c r="K38" s="204">
        <f>K37*K36/1000</f>
        <v>0</v>
      </c>
      <c r="L38" s="204">
        <f>L37*L36/1000</f>
        <v>0</v>
      </c>
      <c r="M38" s="244">
        <f>_xlfn.IFERROR((I38/E38*100),0)</f>
        <v>0</v>
      </c>
      <c r="N38" s="202">
        <f>O38+P38+Q38</f>
        <v>0</v>
      </c>
      <c r="O38" s="204">
        <f>O37*O36/1000</f>
        <v>0</v>
      </c>
      <c r="P38" s="204">
        <f>P37*P36/1000</f>
        <v>0</v>
      </c>
      <c r="Q38" s="204">
        <f>Q37*Q36/1000</f>
        <v>0</v>
      </c>
      <c r="R38" s="244">
        <f>_xlfn.IFERROR((N38/I38*100),0)</f>
        <v>0</v>
      </c>
      <c r="S38" s="202">
        <f>T38+U38+V38</f>
        <v>0</v>
      </c>
      <c r="T38" s="204">
        <f>T37*T36/1000</f>
        <v>0</v>
      </c>
      <c r="U38" s="204">
        <f>U37*U36/1000</f>
        <v>0</v>
      </c>
      <c r="V38" s="204">
        <f>V37*V36/1000</f>
        <v>0</v>
      </c>
      <c r="W38" s="244">
        <f>_xlfn.IFERROR((S38/N38*100),0)</f>
        <v>0</v>
      </c>
      <c r="X38" s="202">
        <f>Y38+Z38+AA38</f>
        <v>0</v>
      </c>
      <c r="Y38" s="204">
        <f>Y37*Y36/1000</f>
        <v>0</v>
      </c>
      <c r="Z38" s="204">
        <f>Z37*Z36/1000</f>
        <v>0</v>
      </c>
      <c r="AA38" s="204">
        <f>AA37*AA36/1000</f>
        <v>0</v>
      </c>
      <c r="AB38" s="63">
        <f>_xlfn.IFERROR((X38/S38*100),0)</f>
        <v>0</v>
      </c>
    </row>
    <row r="39" spans="1:28" ht="13.5" hidden="1">
      <c r="A39" s="80"/>
      <c r="B39" s="87" t="s">
        <v>85</v>
      </c>
      <c r="C39" s="72" t="s">
        <v>81</v>
      </c>
      <c r="D39" s="37"/>
      <c r="E39" s="202">
        <f>F39+G39+H39</f>
        <v>0</v>
      </c>
      <c r="F39" s="194"/>
      <c r="G39" s="194"/>
      <c r="H39" s="194"/>
      <c r="I39" s="202">
        <f>J39+K39+L39</f>
        <v>0</v>
      </c>
      <c r="J39" s="194"/>
      <c r="K39" s="194"/>
      <c r="L39" s="194"/>
      <c r="M39" s="244"/>
      <c r="N39" s="202">
        <f>O39+P39+Q39</f>
        <v>0</v>
      </c>
      <c r="O39" s="194"/>
      <c r="P39" s="194"/>
      <c r="Q39" s="194"/>
      <c r="R39" s="244"/>
      <c r="S39" s="202">
        <f>T39+U39+V39</f>
        <v>0</v>
      </c>
      <c r="T39" s="194"/>
      <c r="U39" s="194"/>
      <c r="V39" s="194"/>
      <c r="W39" s="244"/>
      <c r="X39" s="202">
        <f>Y39+Z39+AA39</f>
        <v>0</v>
      </c>
      <c r="Y39" s="194"/>
      <c r="Z39" s="194"/>
      <c r="AA39" s="194"/>
      <c r="AB39" s="63"/>
    </row>
    <row r="40" spans="1:28" ht="12.75" hidden="1">
      <c r="A40" s="80"/>
      <c r="B40" s="83" t="s">
        <v>82</v>
      </c>
      <c r="C40" s="84" t="s">
        <v>39</v>
      </c>
      <c r="D40" s="38">
        <f>IF(ISERR(D41/D39*1000),0,D41/D39*1000)</f>
        <v>0</v>
      </c>
      <c r="E40" s="203"/>
      <c r="F40" s="204">
        <f>E40</f>
        <v>0</v>
      </c>
      <c r="G40" s="204">
        <f>E40</f>
        <v>0</v>
      </c>
      <c r="H40" s="204">
        <f>E40</f>
        <v>0</v>
      </c>
      <c r="I40" s="203"/>
      <c r="J40" s="204">
        <f>I40</f>
        <v>0</v>
      </c>
      <c r="K40" s="204">
        <f>I40</f>
        <v>0</v>
      </c>
      <c r="L40" s="204">
        <f>I40</f>
        <v>0</v>
      </c>
      <c r="M40" s="244">
        <f>_xlfn.IFERROR((I40/E40*100),0)</f>
        <v>0</v>
      </c>
      <c r="N40" s="203"/>
      <c r="O40" s="204">
        <f>N40</f>
        <v>0</v>
      </c>
      <c r="P40" s="204">
        <f>N40</f>
        <v>0</v>
      </c>
      <c r="Q40" s="204">
        <f>N40</f>
        <v>0</v>
      </c>
      <c r="R40" s="244">
        <f>_xlfn.IFERROR((N40/I40*100),0)</f>
        <v>0</v>
      </c>
      <c r="S40" s="203"/>
      <c r="T40" s="204">
        <f>S40</f>
        <v>0</v>
      </c>
      <c r="U40" s="204">
        <f>S40</f>
        <v>0</v>
      </c>
      <c r="V40" s="204">
        <f>S40</f>
        <v>0</v>
      </c>
      <c r="W40" s="244">
        <f>_xlfn.IFERROR((S40/N40*100),0)</f>
        <v>0</v>
      </c>
      <c r="X40" s="203"/>
      <c r="Y40" s="204">
        <f>X40</f>
        <v>0</v>
      </c>
      <c r="Z40" s="204">
        <f>X40</f>
        <v>0</v>
      </c>
      <c r="AA40" s="204">
        <f>X40</f>
        <v>0</v>
      </c>
      <c r="AB40" s="63">
        <f>_xlfn.IFERROR((X40/S40*100),0)</f>
        <v>0</v>
      </c>
    </row>
    <row r="41" spans="1:28" ht="12.75" hidden="1">
      <c r="A41" s="9"/>
      <c r="B41" s="83" t="s">
        <v>45</v>
      </c>
      <c r="C41" s="60" t="s">
        <v>15</v>
      </c>
      <c r="D41" s="37"/>
      <c r="E41" s="202">
        <f>F41+G41+H41</f>
        <v>0</v>
      </c>
      <c r="F41" s="204">
        <f>F40*F39/1000</f>
        <v>0</v>
      </c>
      <c r="G41" s="204">
        <f>G40*G39/1000</f>
        <v>0</v>
      </c>
      <c r="H41" s="204">
        <f>H40*H39/1000</f>
        <v>0</v>
      </c>
      <c r="I41" s="202">
        <f>J41+K41+L41</f>
        <v>0</v>
      </c>
      <c r="J41" s="204">
        <f>J40*J39/1000</f>
        <v>0</v>
      </c>
      <c r="K41" s="204">
        <f>K40*K39/1000</f>
        <v>0</v>
      </c>
      <c r="L41" s="204">
        <f>L40*L39/1000</f>
        <v>0</v>
      </c>
      <c r="M41" s="244">
        <f>_xlfn.IFERROR((I41/E41*100),0)</f>
        <v>0</v>
      </c>
      <c r="N41" s="202">
        <f>O41+P41+Q41</f>
        <v>0</v>
      </c>
      <c r="O41" s="204">
        <f>O40*O39/1000</f>
        <v>0</v>
      </c>
      <c r="P41" s="204">
        <f>P40*P39/1000</f>
        <v>0</v>
      </c>
      <c r="Q41" s="204">
        <f>Q40*Q39/1000</f>
        <v>0</v>
      </c>
      <c r="R41" s="244">
        <f>_xlfn.IFERROR((N41/I41*100),0)</f>
        <v>0</v>
      </c>
      <c r="S41" s="202">
        <f>T41+U41+V41</f>
        <v>0</v>
      </c>
      <c r="T41" s="204">
        <f>T40*T39/1000</f>
        <v>0</v>
      </c>
      <c r="U41" s="204">
        <f>U40*U39/1000</f>
        <v>0</v>
      </c>
      <c r="V41" s="204">
        <f>V40*V39/1000</f>
        <v>0</v>
      </c>
      <c r="W41" s="244">
        <f>_xlfn.IFERROR((S41/N41*100),0)</f>
        <v>0</v>
      </c>
      <c r="X41" s="202">
        <f>Y41+Z41+AA41</f>
        <v>0</v>
      </c>
      <c r="Y41" s="204">
        <f>Y40*Y39/1000</f>
        <v>0</v>
      </c>
      <c r="Z41" s="204">
        <f>Z40*Z39/1000</f>
        <v>0</v>
      </c>
      <c r="AA41" s="204">
        <f>AA40*AA39/1000</f>
        <v>0</v>
      </c>
      <c r="AB41" s="63">
        <f>_xlfn.IFERROR((X41/S41*100),0)</f>
        <v>0</v>
      </c>
    </row>
    <row r="42" spans="1:28" ht="13.5" customHeight="1" hidden="1">
      <c r="A42" s="80"/>
      <c r="B42" s="87" t="s">
        <v>86</v>
      </c>
      <c r="C42" s="72" t="s">
        <v>81</v>
      </c>
      <c r="D42" s="37"/>
      <c r="E42" s="202">
        <f>F42+G42+H42</f>
        <v>0</v>
      </c>
      <c r="F42" s="194"/>
      <c r="G42" s="194"/>
      <c r="H42" s="194"/>
      <c r="I42" s="202">
        <f>J42+K42+L42</f>
        <v>0</v>
      </c>
      <c r="J42" s="194"/>
      <c r="K42" s="194"/>
      <c r="L42" s="194"/>
      <c r="M42" s="244"/>
      <c r="N42" s="202">
        <f>O42+P42+Q42</f>
        <v>0</v>
      </c>
      <c r="O42" s="194"/>
      <c r="P42" s="194"/>
      <c r="Q42" s="194"/>
      <c r="R42" s="244"/>
      <c r="S42" s="202">
        <f>T42+U42+V42</f>
        <v>0</v>
      </c>
      <c r="T42" s="194"/>
      <c r="U42" s="194"/>
      <c r="V42" s="194"/>
      <c r="W42" s="244"/>
      <c r="X42" s="202">
        <f>Y42+Z42+AA42</f>
        <v>0</v>
      </c>
      <c r="Y42" s="194"/>
      <c r="Z42" s="194"/>
      <c r="AA42" s="194"/>
      <c r="AB42" s="63"/>
    </row>
    <row r="43" spans="1:28" ht="12.75" customHeight="1" hidden="1">
      <c r="A43" s="80"/>
      <c r="B43" s="83" t="s">
        <v>82</v>
      </c>
      <c r="C43" s="84" t="s">
        <v>39</v>
      </c>
      <c r="D43" s="38">
        <f>IF(ISERR(D44/D42*1000),0,D44/D42*1000)</f>
        <v>0</v>
      </c>
      <c r="E43" s="203"/>
      <c r="F43" s="204">
        <f>E43</f>
        <v>0</v>
      </c>
      <c r="G43" s="204">
        <f>E43</f>
        <v>0</v>
      </c>
      <c r="H43" s="204">
        <f>E43</f>
        <v>0</v>
      </c>
      <c r="I43" s="203"/>
      <c r="J43" s="204">
        <f>I43</f>
        <v>0</v>
      </c>
      <c r="K43" s="204">
        <f>I43</f>
        <v>0</v>
      </c>
      <c r="L43" s="204">
        <f>I43</f>
        <v>0</v>
      </c>
      <c r="M43" s="244">
        <f>_xlfn.IFERROR((I43/E43*100),0)</f>
        <v>0</v>
      </c>
      <c r="N43" s="203"/>
      <c r="O43" s="204">
        <f>N43</f>
        <v>0</v>
      </c>
      <c r="P43" s="204">
        <f>N43</f>
        <v>0</v>
      </c>
      <c r="Q43" s="204">
        <f>N43</f>
        <v>0</v>
      </c>
      <c r="R43" s="244">
        <f>_xlfn.IFERROR((N43/I43*100),0)</f>
        <v>0</v>
      </c>
      <c r="S43" s="203"/>
      <c r="T43" s="204">
        <f>S43</f>
        <v>0</v>
      </c>
      <c r="U43" s="204">
        <f>S43</f>
        <v>0</v>
      </c>
      <c r="V43" s="204">
        <f>S43</f>
        <v>0</v>
      </c>
      <c r="W43" s="244">
        <f>_xlfn.IFERROR((S43/N43*100),0)</f>
        <v>0</v>
      </c>
      <c r="X43" s="203"/>
      <c r="Y43" s="204">
        <f>X43</f>
        <v>0</v>
      </c>
      <c r="Z43" s="204">
        <f>X43</f>
        <v>0</v>
      </c>
      <c r="AA43" s="204">
        <f>X43</f>
        <v>0</v>
      </c>
      <c r="AB43" s="63">
        <f>_xlfn.IFERROR((X43/S43*100),0)</f>
        <v>0</v>
      </c>
    </row>
    <row r="44" spans="1:28" ht="12.75" customHeight="1" hidden="1">
      <c r="A44" s="9"/>
      <c r="B44" s="83" t="s">
        <v>45</v>
      </c>
      <c r="C44" s="60" t="s">
        <v>15</v>
      </c>
      <c r="D44" s="37"/>
      <c r="E44" s="202">
        <f>F44+G44+H44</f>
        <v>0</v>
      </c>
      <c r="F44" s="204">
        <f>F43*F42/1000</f>
        <v>0</v>
      </c>
      <c r="G44" s="204">
        <f>G43*G42/1000</f>
        <v>0</v>
      </c>
      <c r="H44" s="204">
        <f>H43*H42/1000</f>
        <v>0</v>
      </c>
      <c r="I44" s="202">
        <f>J44+K44+L44</f>
        <v>0</v>
      </c>
      <c r="J44" s="204">
        <f>J43*J42/1000</f>
        <v>0</v>
      </c>
      <c r="K44" s="204">
        <f>K43*K42/1000</f>
        <v>0</v>
      </c>
      <c r="L44" s="204">
        <f>L43*L42/1000</f>
        <v>0</v>
      </c>
      <c r="M44" s="244">
        <f>_xlfn.IFERROR((I44/E44*100),0)</f>
        <v>0</v>
      </c>
      <c r="N44" s="202">
        <f>O44+P44+Q44</f>
        <v>0</v>
      </c>
      <c r="O44" s="204">
        <f>O43*O42/1000</f>
        <v>0</v>
      </c>
      <c r="P44" s="204">
        <f>P43*P42/1000</f>
        <v>0</v>
      </c>
      <c r="Q44" s="204">
        <f>Q43*Q42/1000</f>
        <v>0</v>
      </c>
      <c r="R44" s="244">
        <f>_xlfn.IFERROR((N44/I44*100),0)</f>
        <v>0</v>
      </c>
      <c r="S44" s="202">
        <f>T44+U44+V44</f>
        <v>0</v>
      </c>
      <c r="T44" s="204">
        <f>T43*T42/1000</f>
        <v>0</v>
      </c>
      <c r="U44" s="204">
        <f>U43*U42/1000</f>
        <v>0</v>
      </c>
      <c r="V44" s="204">
        <f>V43*V42/1000</f>
        <v>0</v>
      </c>
      <c r="W44" s="244">
        <f>_xlfn.IFERROR((S44/N44*100),0)</f>
        <v>0</v>
      </c>
      <c r="X44" s="202">
        <f>Y44+Z44+AA44</f>
        <v>0</v>
      </c>
      <c r="Y44" s="204">
        <f>Y43*Y42/1000</f>
        <v>0</v>
      </c>
      <c r="Z44" s="204">
        <f>Z43*Z42/1000</f>
        <v>0</v>
      </c>
      <c r="AA44" s="204">
        <f>AA43*AA42/1000</f>
        <v>0</v>
      </c>
      <c r="AB44" s="63">
        <f>_xlfn.IFERROR((X44/S44*100),0)</f>
        <v>0</v>
      </c>
    </row>
    <row r="45" spans="1:28" ht="12.75" customHeight="1" hidden="1">
      <c r="A45" s="80" t="s">
        <v>87</v>
      </c>
      <c r="B45" s="304" t="s">
        <v>88</v>
      </c>
      <c r="C45" s="60" t="s">
        <v>40</v>
      </c>
      <c r="D45" s="37"/>
      <c r="E45" s="202">
        <f>F45+G45+H45</f>
        <v>0</v>
      </c>
      <c r="F45" s="194"/>
      <c r="G45" s="194"/>
      <c r="H45" s="194"/>
      <c r="I45" s="202">
        <f>J45+K45+L45</f>
        <v>0</v>
      </c>
      <c r="J45" s="194"/>
      <c r="K45" s="194"/>
      <c r="L45" s="194"/>
      <c r="M45" s="246"/>
      <c r="N45" s="202">
        <f>O45+P45+Q45</f>
        <v>0</v>
      </c>
      <c r="O45" s="194"/>
      <c r="P45" s="194"/>
      <c r="Q45" s="194"/>
      <c r="R45" s="246"/>
      <c r="S45" s="202">
        <f>T45+U45+V45</f>
        <v>0</v>
      </c>
      <c r="T45" s="194"/>
      <c r="U45" s="194"/>
      <c r="V45" s="194"/>
      <c r="W45" s="246"/>
      <c r="X45" s="202">
        <f>Y45+Z45+AA45</f>
        <v>0</v>
      </c>
      <c r="Y45" s="194"/>
      <c r="Z45" s="194"/>
      <c r="AA45" s="194"/>
      <c r="AB45" s="70"/>
    </row>
    <row r="46" spans="1:28" ht="12.75" customHeight="1" hidden="1">
      <c r="A46" s="80"/>
      <c r="B46" s="305"/>
      <c r="C46" s="72" t="s">
        <v>89</v>
      </c>
      <c r="D46" s="38">
        <f>IF(ISERR(D47/D45*1000),0,D47/D45*1000)</f>
        <v>0</v>
      </c>
      <c r="E46" s="203"/>
      <c r="F46" s="204">
        <f>E46</f>
        <v>0</v>
      </c>
      <c r="G46" s="204">
        <f>E46</f>
        <v>0</v>
      </c>
      <c r="H46" s="204">
        <f>E46</f>
        <v>0</v>
      </c>
      <c r="I46" s="203"/>
      <c r="J46" s="204">
        <f>I46</f>
        <v>0</v>
      </c>
      <c r="K46" s="204">
        <f>I46</f>
        <v>0</v>
      </c>
      <c r="L46" s="204">
        <f>I46</f>
        <v>0</v>
      </c>
      <c r="M46" s="244">
        <f>_xlfn.IFERROR((I46/E46*100),0)</f>
        <v>0</v>
      </c>
      <c r="N46" s="203"/>
      <c r="O46" s="204">
        <f>N46</f>
        <v>0</v>
      </c>
      <c r="P46" s="204">
        <f>N46</f>
        <v>0</v>
      </c>
      <c r="Q46" s="204">
        <f>N46</f>
        <v>0</v>
      </c>
      <c r="R46" s="244">
        <f>_xlfn.IFERROR((N46/I46*100),0)</f>
        <v>0</v>
      </c>
      <c r="S46" s="203"/>
      <c r="T46" s="204">
        <f>S46</f>
        <v>0</v>
      </c>
      <c r="U46" s="204">
        <f>S46</f>
        <v>0</v>
      </c>
      <c r="V46" s="204">
        <f>S46</f>
        <v>0</v>
      </c>
      <c r="W46" s="244">
        <f>_xlfn.IFERROR((S46/N46*100),0)</f>
        <v>0</v>
      </c>
      <c r="X46" s="203"/>
      <c r="Y46" s="204">
        <f>X46</f>
        <v>0</v>
      </c>
      <c r="Z46" s="204">
        <f>X46</f>
        <v>0</v>
      </c>
      <c r="AA46" s="204">
        <f>X46</f>
        <v>0</v>
      </c>
      <c r="AB46" s="63">
        <f>_xlfn.IFERROR((X46/S46*100),0)</f>
        <v>0</v>
      </c>
    </row>
    <row r="47" spans="1:28" ht="12.75" customHeight="1" hidden="1">
      <c r="A47" s="9"/>
      <c r="B47" s="275"/>
      <c r="C47" s="60" t="s">
        <v>15</v>
      </c>
      <c r="D47" s="37"/>
      <c r="E47" s="202">
        <f>F47+G47+H47</f>
        <v>0</v>
      </c>
      <c r="F47" s="204">
        <f>F46*F45/1000</f>
        <v>0</v>
      </c>
      <c r="G47" s="204">
        <f>G46*G45/1000</f>
        <v>0</v>
      </c>
      <c r="H47" s="204">
        <f>H46*H45/1000</f>
        <v>0</v>
      </c>
      <c r="I47" s="202">
        <f>J47+K47+L47</f>
        <v>0</v>
      </c>
      <c r="J47" s="204">
        <f>J46*J45/1000</f>
        <v>0</v>
      </c>
      <c r="K47" s="204">
        <f>K46*K45/1000</f>
        <v>0</v>
      </c>
      <c r="L47" s="204">
        <f>L46*L45/1000</f>
        <v>0</v>
      </c>
      <c r="M47" s="244">
        <f>_xlfn.IFERROR((I47/E47*100),0)</f>
        <v>0</v>
      </c>
      <c r="N47" s="202">
        <f>O47+P47+Q47</f>
        <v>0</v>
      </c>
      <c r="O47" s="204">
        <f>O46*O45/1000</f>
        <v>0</v>
      </c>
      <c r="P47" s="204">
        <f>P46*P45/1000</f>
        <v>0</v>
      </c>
      <c r="Q47" s="204">
        <f>Q46*Q45/1000</f>
        <v>0</v>
      </c>
      <c r="R47" s="244">
        <f>_xlfn.IFERROR((N47/I47*100),0)</f>
        <v>0</v>
      </c>
      <c r="S47" s="202">
        <f>T47+U47+V47</f>
        <v>0</v>
      </c>
      <c r="T47" s="204">
        <f>T46*T45/1000</f>
        <v>0</v>
      </c>
      <c r="U47" s="204">
        <f>U46*U45/1000</f>
        <v>0</v>
      </c>
      <c r="V47" s="204">
        <f>V46*V45/1000</f>
        <v>0</v>
      </c>
      <c r="W47" s="244">
        <f>_xlfn.IFERROR((S47/N47*100),0)</f>
        <v>0</v>
      </c>
      <c r="X47" s="202">
        <f>Y47+Z47+AA47</f>
        <v>0</v>
      </c>
      <c r="Y47" s="204">
        <f>Y46*Y45/1000</f>
        <v>0</v>
      </c>
      <c r="Z47" s="204">
        <f>Z46*Z45/1000</f>
        <v>0</v>
      </c>
      <c r="AA47" s="204">
        <f>AA46*AA45/1000</f>
        <v>0</v>
      </c>
      <c r="AB47" s="63">
        <f>_xlfn.IFERROR((X47/S47*100),0)</f>
        <v>0</v>
      </c>
    </row>
    <row r="48" spans="1:28" ht="12.75" customHeight="1" hidden="1">
      <c r="A48" s="80" t="s">
        <v>90</v>
      </c>
      <c r="B48" s="304" t="s">
        <v>91</v>
      </c>
      <c r="C48" s="60" t="s">
        <v>40</v>
      </c>
      <c r="D48" s="37"/>
      <c r="E48" s="202">
        <f>F48+G48+H48</f>
        <v>0</v>
      </c>
      <c r="F48" s="194"/>
      <c r="G48" s="194"/>
      <c r="H48" s="194"/>
      <c r="I48" s="202">
        <f>J48+K48+L48</f>
        <v>0</v>
      </c>
      <c r="J48" s="194"/>
      <c r="K48" s="194"/>
      <c r="L48" s="194"/>
      <c r="M48" s="246"/>
      <c r="N48" s="202">
        <f>O48+P48+Q48</f>
        <v>0</v>
      </c>
      <c r="O48" s="194"/>
      <c r="P48" s="194"/>
      <c r="Q48" s="194"/>
      <c r="R48" s="246"/>
      <c r="S48" s="202">
        <f>T48+U48+V48</f>
        <v>0</v>
      </c>
      <c r="T48" s="194"/>
      <c r="U48" s="194"/>
      <c r="V48" s="194"/>
      <c r="W48" s="246"/>
      <c r="X48" s="202">
        <f>Y48+Z48+AA48</f>
        <v>0</v>
      </c>
      <c r="Y48" s="194"/>
      <c r="Z48" s="194"/>
      <c r="AA48" s="194"/>
      <c r="AB48" s="70"/>
    </row>
    <row r="49" spans="1:28" ht="12.75" customHeight="1" hidden="1">
      <c r="A49" s="80"/>
      <c r="B49" s="305"/>
      <c r="C49" s="72" t="s">
        <v>89</v>
      </c>
      <c r="D49" s="38">
        <f>IF(ISERR(D50/D48*1000),0,D50/D48*1000)</f>
        <v>0</v>
      </c>
      <c r="E49" s="203"/>
      <c r="F49" s="204">
        <f>E49</f>
        <v>0</v>
      </c>
      <c r="G49" s="204">
        <f>E49</f>
        <v>0</v>
      </c>
      <c r="H49" s="204">
        <f>E49</f>
        <v>0</v>
      </c>
      <c r="I49" s="203"/>
      <c r="J49" s="204">
        <f>I49</f>
        <v>0</v>
      </c>
      <c r="K49" s="204">
        <f>I49</f>
        <v>0</v>
      </c>
      <c r="L49" s="204">
        <f>I49</f>
        <v>0</v>
      </c>
      <c r="M49" s="244">
        <f>_xlfn.IFERROR((I49/E49*100),0)</f>
        <v>0</v>
      </c>
      <c r="N49" s="203"/>
      <c r="O49" s="204">
        <f>N49</f>
        <v>0</v>
      </c>
      <c r="P49" s="204">
        <f>N49</f>
        <v>0</v>
      </c>
      <c r="Q49" s="204">
        <f>N49</f>
        <v>0</v>
      </c>
      <c r="R49" s="244">
        <f>_xlfn.IFERROR((N49/I49*100),0)</f>
        <v>0</v>
      </c>
      <c r="S49" s="203"/>
      <c r="T49" s="204">
        <f>S49</f>
        <v>0</v>
      </c>
      <c r="U49" s="204">
        <f>S49</f>
        <v>0</v>
      </c>
      <c r="V49" s="204">
        <f>S49</f>
        <v>0</v>
      </c>
      <c r="W49" s="244">
        <f>_xlfn.IFERROR((S49/N49*100),0)</f>
        <v>0</v>
      </c>
      <c r="X49" s="203"/>
      <c r="Y49" s="204">
        <f>X49</f>
        <v>0</v>
      </c>
      <c r="Z49" s="204">
        <f>X49</f>
        <v>0</v>
      </c>
      <c r="AA49" s="204">
        <f>X49</f>
        <v>0</v>
      </c>
      <c r="AB49" s="63">
        <f>_xlfn.IFERROR((X49/S49*100),0)</f>
        <v>0</v>
      </c>
    </row>
    <row r="50" spans="1:28" ht="12.75" customHeight="1" hidden="1">
      <c r="A50" s="9"/>
      <c r="B50" s="275"/>
      <c r="C50" s="60" t="s">
        <v>15</v>
      </c>
      <c r="D50" s="37"/>
      <c r="E50" s="202">
        <f>F50+G50+H50</f>
        <v>0</v>
      </c>
      <c r="F50" s="204">
        <f>F49*F48/1000</f>
        <v>0</v>
      </c>
      <c r="G50" s="204">
        <f>G49*G48/1000</f>
        <v>0</v>
      </c>
      <c r="H50" s="204">
        <f>H49*H48/1000</f>
        <v>0</v>
      </c>
      <c r="I50" s="202">
        <f>J50+K50+L50</f>
        <v>0</v>
      </c>
      <c r="J50" s="204">
        <f>J49*J48/1000</f>
        <v>0</v>
      </c>
      <c r="K50" s="204">
        <f>K49*K48/1000</f>
        <v>0</v>
      </c>
      <c r="L50" s="204">
        <f>L49*L48/1000</f>
        <v>0</v>
      </c>
      <c r="M50" s="244">
        <f>_xlfn.IFERROR((I50/E50*100),0)</f>
        <v>0</v>
      </c>
      <c r="N50" s="202">
        <f>O50+P50+Q50</f>
        <v>0</v>
      </c>
      <c r="O50" s="204">
        <f>O49*O48/1000</f>
        <v>0</v>
      </c>
      <c r="P50" s="204">
        <f>P49*P48/1000</f>
        <v>0</v>
      </c>
      <c r="Q50" s="204">
        <f>Q49*Q48/1000</f>
        <v>0</v>
      </c>
      <c r="R50" s="244">
        <f>_xlfn.IFERROR((N50/I50*100),0)</f>
        <v>0</v>
      </c>
      <c r="S50" s="202">
        <f>T50+U50+V50</f>
        <v>0</v>
      </c>
      <c r="T50" s="204">
        <f>T49*T48/1000</f>
        <v>0</v>
      </c>
      <c r="U50" s="204">
        <f>U49*U48/1000</f>
        <v>0</v>
      </c>
      <c r="V50" s="204">
        <f>V49*V48/1000</f>
        <v>0</v>
      </c>
      <c r="W50" s="244">
        <f>_xlfn.IFERROR((S50/N50*100),0)</f>
        <v>0</v>
      </c>
      <c r="X50" s="202">
        <f>Y50+Z50+AA50</f>
        <v>0</v>
      </c>
      <c r="Y50" s="204">
        <f>Y49*Y48/1000</f>
        <v>0</v>
      </c>
      <c r="Z50" s="204">
        <f>Z49*Z48/1000</f>
        <v>0</v>
      </c>
      <c r="AA50" s="204">
        <f>AA49*AA48/1000</f>
        <v>0</v>
      </c>
      <c r="AB50" s="63">
        <f>_xlfn.IFERROR((X50/S50*100),0)</f>
        <v>0</v>
      </c>
    </row>
    <row r="51" spans="1:28" ht="12.75" customHeight="1" hidden="1">
      <c r="A51" s="80" t="s">
        <v>92</v>
      </c>
      <c r="B51" s="303" t="s">
        <v>93</v>
      </c>
      <c r="C51" s="60" t="s">
        <v>40</v>
      </c>
      <c r="D51" s="37"/>
      <c r="E51" s="202">
        <f>F51+G51+H51</f>
        <v>0</v>
      </c>
      <c r="F51" s="194"/>
      <c r="G51" s="194"/>
      <c r="H51" s="194"/>
      <c r="I51" s="202">
        <f>J51+K51+L51</f>
        <v>0</v>
      </c>
      <c r="J51" s="194"/>
      <c r="K51" s="194"/>
      <c r="L51" s="194"/>
      <c r="M51" s="246"/>
      <c r="N51" s="202">
        <f>O51+P51+Q51</f>
        <v>0</v>
      </c>
      <c r="O51" s="194"/>
      <c r="P51" s="194"/>
      <c r="Q51" s="194"/>
      <c r="R51" s="246"/>
      <c r="S51" s="202">
        <f>T51+U51+V51</f>
        <v>0</v>
      </c>
      <c r="T51" s="194"/>
      <c r="U51" s="194"/>
      <c r="V51" s="194"/>
      <c r="W51" s="246"/>
      <c r="X51" s="202">
        <f>Y51+Z51+AA51</f>
        <v>0</v>
      </c>
      <c r="Y51" s="194"/>
      <c r="Z51" s="194"/>
      <c r="AA51" s="194"/>
      <c r="AB51" s="70"/>
    </row>
    <row r="52" spans="1:28" ht="12.75" customHeight="1" hidden="1">
      <c r="A52" s="80"/>
      <c r="B52" s="303"/>
      <c r="C52" s="72" t="s">
        <v>89</v>
      </c>
      <c r="D52" s="38">
        <f>IF(ISERR(D53/D51*1000),0,D53/D51*1000)</f>
        <v>0</v>
      </c>
      <c r="E52" s="203"/>
      <c r="F52" s="204">
        <f>E52</f>
        <v>0</v>
      </c>
      <c r="G52" s="204">
        <f>E52</f>
        <v>0</v>
      </c>
      <c r="H52" s="204">
        <f>E52</f>
        <v>0</v>
      </c>
      <c r="I52" s="203"/>
      <c r="J52" s="204">
        <f>I52</f>
        <v>0</v>
      </c>
      <c r="K52" s="204">
        <f>I52</f>
        <v>0</v>
      </c>
      <c r="L52" s="204">
        <f>I52</f>
        <v>0</v>
      </c>
      <c r="M52" s="244">
        <f>_xlfn.IFERROR((I52/E52*100),0)</f>
        <v>0</v>
      </c>
      <c r="N52" s="203"/>
      <c r="O52" s="204">
        <f>N52</f>
        <v>0</v>
      </c>
      <c r="P52" s="204">
        <f>N52</f>
        <v>0</v>
      </c>
      <c r="Q52" s="204">
        <f>N52</f>
        <v>0</v>
      </c>
      <c r="R52" s="244">
        <f>_xlfn.IFERROR((N52/I52*100),0)</f>
        <v>0</v>
      </c>
      <c r="S52" s="203"/>
      <c r="T52" s="204">
        <f>S52</f>
        <v>0</v>
      </c>
      <c r="U52" s="204">
        <f>S52</f>
        <v>0</v>
      </c>
      <c r="V52" s="204">
        <f>S52</f>
        <v>0</v>
      </c>
      <c r="W52" s="244">
        <f>_xlfn.IFERROR((S52/N52*100),0)</f>
        <v>0</v>
      </c>
      <c r="X52" s="203"/>
      <c r="Y52" s="204">
        <f>X52</f>
        <v>0</v>
      </c>
      <c r="Z52" s="204">
        <f>X52</f>
        <v>0</v>
      </c>
      <c r="AA52" s="204">
        <f>X52</f>
        <v>0</v>
      </c>
      <c r="AB52" s="63">
        <f>_xlfn.IFERROR((X52/S52*100),0)</f>
        <v>0</v>
      </c>
    </row>
    <row r="53" spans="1:28" ht="12.75" customHeight="1" hidden="1">
      <c r="A53" s="9"/>
      <c r="B53" s="303"/>
      <c r="C53" s="60" t="s">
        <v>15</v>
      </c>
      <c r="D53" s="37"/>
      <c r="E53" s="202">
        <f>F53+G53+H53</f>
        <v>0</v>
      </c>
      <c r="F53" s="204">
        <f>F52*F51/1000</f>
        <v>0</v>
      </c>
      <c r="G53" s="204">
        <f>G52*G51/1000</f>
        <v>0</v>
      </c>
      <c r="H53" s="204">
        <f>H52*H51/1000</f>
        <v>0</v>
      </c>
      <c r="I53" s="202">
        <f>J53+K53+L53</f>
        <v>0</v>
      </c>
      <c r="J53" s="204">
        <f>J52*J51/1000</f>
        <v>0</v>
      </c>
      <c r="K53" s="204">
        <f>K52*K51/1000</f>
        <v>0</v>
      </c>
      <c r="L53" s="204">
        <f>L52*L51/1000</f>
        <v>0</v>
      </c>
      <c r="M53" s="244">
        <f>_xlfn.IFERROR((I53/E53*100),0)</f>
        <v>0</v>
      </c>
      <c r="N53" s="202">
        <f>O53+P53+Q53</f>
        <v>0</v>
      </c>
      <c r="O53" s="204">
        <f>O52*O51/1000</f>
        <v>0</v>
      </c>
      <c r="P53" s="204">
        <f>P52*P51/1000</f>
        <v>0</v>
      </c>
      <c r="Q53" s="204">
        <f>Q52*Q51/1000</f>
        <v>0</v>
      </c>
      <c r="R53" s="244">
        <f>_xlfn.IFERROR((N53/I53*100),0)</f>
        <v>0</v>
      </c>
      <c r="S53" s="202">
        <f>T53+U53+V53</f>
        <v>0</v>
      </c>
      <c r="T53" s="204">
        <f>T52*T51/1000</f>
        <v>0</v>
      </c>
      <c r="U53" s="204">
        <f>U52*U51/1000</f>
        <v>0</v>
      </c>
      <c r="V53" s="204">
        <f>V52*V51/1000</f>
        <v>0</v>
      </c>
      <c r="W53" s="244">
        <f>_xlfn.IFERROR((S53/N53*100),0)</f>
        <v>0</v>
      </c>
      <c r="X53" s="202">
        <f>Y53+Z53+AA53</f>
        <v>0</v>
      </c>
      <c r="Y53" s="204">
        <f>Y52*Y51/1000</f>
        <v>0</v>
      </c>
      <c r="Z53" s="204">
        <f>Z52*Z51/1000</f>
        <v>0</v>
      </c>
      <c r="AA53" s="204">
        <f>AA52*AA51/1000</f>
        <v>0</v>
      </c>
      <c r="AB53" s="63">
        <f>_xlfn.IFERROR((X53/S53*100),0)</f>
        <v>0</v>
      </c>
    </row>
    <row r="54" spans="1:28" ht="12.75" customHeight="1" hidden="1">
      <c r="A54" s="80" t="s">
        <v>94</v>
      </c>
      <c r="B54" s="303" t="s">
        <v>95</v>
      </c>
      <c r="C54" s="60" t="s">
        <v>40</v>
      </c>
      <c r="D54" s="37"/>
      <c r="E54" s="202">
        <f>F54+G54+H54</f>
        <v>0</v>
      </c>
      <c r="F54" s="194"/>
      <c r="G54" s="194"/>
      <c r="H54" s="194"/>
      <c r="I54" s="202">
        <f>J54+K54+L54</f>
        <v>0</v>
      </c>
      <c r="J54" s="194"/>
      <c r="K54" s="194"/>
      <c r="L54" s="194"/>
      <c r="M54" s="246"/>
      <c r="N54" s="202">
        <f>O54+P54+Q54</f>
        <v>0</v>
      </c>
      <c r="O54" s="194"/>
      <c r="P54" s="194"/>
      <c r="Q54" s="194"/>
      <c r="R54" s="246"/>
      <c r="S54" s="202">
        <f>T54+U54+V54</f>
        <v>0</v>
      </c>
      <c r="T54" s="194"/>
      <c r="U54" s="194"/>
      <c r="V54" s="194"/>
      <c r="W54" s="246"/>
      <c r="X54" s="202">
        <f>Y54+Z54+AA54</f>
        <v>0</v>
      </c>
      <c r="Y54" s="194"/>
      <c r="Z54" s="194"/>
      <c r="AA54" s="194"/>
      <c r="AB54" s="70"/>
    </row>
    <row r="55" spans="1:28" ht="12.75" customHeight="1" hidden="1">
      <c r="A55" s="80"/>
      <c r="B55" s="303"/>
      <c r="C55" s="72" t="s">
        <v>89</v>
      </c>
      <c r="D55" s="38">
        <f>IF(ISERR(D56/D54*1000),0,D56/D54*1000)</f>
        <v>0</v>
      </c>
      <c r="E55" s="203"/>
      <c r="F55" s="204">
        <f>E55</f>
        <v>0</v>
      </c>
      <c r="G55" s="204">
        <f>E55</f>
        <v>0</v>
      </c>
      <c r="H55" s="204">
        <f>E55</f>
        <v>0</v>
      </c>
      <c r="I55" s="203"/>
      <c r="J55" s="204">
        <f>I55</f>
        <v>0</v>
      </c>
      <c r="K55" s="204">
        <f>I55</f>
        <v>0</v>
      </c>
      <c r="L55" s="204">
        <f>I55</f>
        <v>0</v>
      </c>
      <c r="M55" s="244">
        <f>_xlfn.IFERROR((I55/E55*100),0)</f>
        <v>0</v>
      </c>
      <c r="N55" s="203"/>
      <c r="O55" s="204">
        <f>N55</f>
        <v>0</v>
      </c>
      <c r="P55" s="204">
        <f>N55</f>
        <v>0</v>
      </c>
      <c r="Q55" s="204">
        <f>N55</f>
        <v>0</v>
      </c>
      <c r="R55" s="244">
        <f>_xlfn.IFERROR((N55/I55*100),0)</f>
        <v>0</v>
      </c>
      <c r="S55" s="203"/>
      <c r="T55" s="204">
        <f>S55</f>
        <v>0</v>
      </c>
      <c r="U55" s="204">
        <f>S55</f>
        <v>0</v>
      </c>
      <c r="V55" s="204">
        <f>S55</f>
        <v>0</v>
      </c>
      <c r="W55" s="244">
        <f>_xlfn.IFERROR((S55/N55*100),0)</f>
        <v>0</v>
      </c>
      <c r="X55" s="203"/>
      <c r="Y55" s="204">
        <f>X55</f>
        <v>0</v>
      </c>
      <c r="Z55" s="204">
        <f>X55</f>
        <v>0</v>
      </c>
      <c r="AA55" s="204">
        <f>X55</f>
        <v>0</v>
      </c>
      <c r="AB55" s="63">
        <f>_xlfn.IFERROR((X55/S55*100),0)</f>
        <v>0</v>
      </c>
    </row>
    <row r="56" spans="1:28" ht="12.75" customHeight="1" hidden="1">
      <c r="A56" s="9"/>
      <c r="B56" s="303"/>
      <c r="C56" s="60" t="s">
        <v>15</v>
      </c>
      <c r="D56" s="37"/>
      <c r="E56" s="202">
        <f>F56+G56+H56</f>
        <v>0</v>
      </c>
      <c r="F56" s="204">
        <f>F55*F54/1000</f>
        <v>0</v>
      </c>
      <c r="G56" s="204">
        <f>G55*G54/1000</f>
        <v>0</v>
      </c>
      <c r="H56" s="204">
        <f>H55*H54/1000</f>
        <v>0</v>
      </c>
      <c r="I56" s="202">
        <f>J56+K56+L56</f>
        <v>0</v>
      </c>
      <c r="J56" s="204">
        <f>J55*J54/1000</f>
        <v>0</v>
      </c>
      <c r="K56" s="204">
        <f>K55*K54/1000</f>
        <v>0</v>
      </c>
      <c r="L56" s="204">
        <f>L55*L54/1000</f>
        <v>0</v>
      </c>
      <c r="M56" s="244">
        <f>_xlfn.IFERROR((I56/E56*100),0)</f>
        <v>0</v>
      </c>
      <c r="N56" s="202">
        <f>O56+P56+Q56</f>
        <v>0</v>
      </c>
      <c r="O56" s="204">
        <f>O55*O54/1000</f>
        <v>0</v>
      </c>
      <c r="P56" s="204">
        <f>P55*P54/1000</f>
        <v>0</v>
      </c>
      <c r="Q56" s="204">
        <f>Q55*Q54/1000</f>
        <v>0</v>
      </c>
      <c r="R56" s="244">
        <f>_xlfn.IFERROR((N56/I56*100),0)</f>
        <v>0</v>
      </c>
      <c r="S56" s="202">
        <f>T56+U56+V56</f>
        <v>0</v>
      </c>
      <c r="T56" s="204">
        <f>T55*T54/1000</f>
        <v>0</v>
      </c>
      <c r="U56" s="204">
        <f>U55*U54/1000</f>
        <v>0</v>
      </c>
      <c r="V56" s="204">
        <f>V55*V54/1000</f>
        <v>0</v>
      </c>
      <c r="W56" s="244">
        <f>_xlfn.IFERROR((S56/N56*100),0)</f>
        <v>0</v>
      </c>
      <c r="X56" s="202">
        <f>Y56+Z56+AA56</f>
        <v>0</v>
      </c>
      <c r="Y56" s="204">
        <f>Y55*Y54/1000</f>
        <v>0</v>
      </c>
      <c r="Z56" s="204">
        <f>Z55*Z54/1000</f>
        <v>0</v>
      </c>
      <c r="AA56" s="204">
        <f>AA55*AA54/1000</f>
        <v>0</v>
      </c>
      <c r="AB56" s="63">
        <f>_xlfn.IFERROR((X56/S56*100),0)</f>
        <v>0</v>
      </c>
    </row>
    <row r="57" spans="1:28" ht="12.75" customHeight="1" hidden="1">
      <c r="A57" s="80" t="s">
        <v>96</v>
      </c>
      <c r="B57" s="303" t="s">
        <v>97</v>
      </c>
      <c r="C57" s="60" t="s">
        <v>40</v>
      </c>
      <c r="D57" s="37"/>
      <c r="E57" s="202">
        <f>F57+G57+H57</f>
        <v>0</v>
      </c>
      <c r="F57" s="194"/>
      <c r="G57" s="194"/>
      <c r="H57" s="194"/>
      <c r="I57" s="202">
        <f>J57+K57+L57</f>
        <v>0</v>
      </c>
      <c r="J57" s="194"/>
      <c r="K57" s="194"/>
      <c r="L57" s="194"/>
      <c r="M57" s="246"/>
      <c r="N57" s="202">
        <f>O57+P57+Q57</f>
        <v>0</v>
      </c>
      <c r="O57" s="194"/>
      <c r="P57" s="194"/>
      <c r="Q57" s="194"/>
      <c r="R57" s="246"/>
      <c r="S57" s="202">
        <f>T57+U57+V57</f>
        <v>0</v>
      </c>
      <c r="T57" s="194"/>
      <c r="U57" s="194"/>
      <c r="V57" s="194"/>
      <c r="W57" s="246"/>
      <c r="X57" s="202">
        <f>Y57+Z57+AA57</f>
        <v>0</v>
      </c>
      <c r="Y57" s="194"/>
      <c r="Z57" s="194"/>
      <c r="AA57" s="194"/>
      <c r="AB57" s="70"/>
    </row>
    <row r="58" spans="1:28" ht="12.75" customHeight="1" hidden="1">
      <c r="A58" s="80"/>
      <c r="B58" s="303"/>
      <c r="C58" s="72" t="s">
        <v>89</v>
      </c>
      <c r="D58" s="38">
        <f>IF(ISERR(D59/D57*1000),0,D59/D57*1000)</f>
        <v>0</v>
      </c>
      <c r="E58" s="203"/>
      <c r="F58" s="204">
        <f>E58</f>
        <v>0</v>
      </c>
      <c r="G58" s="204">
        <f>E58</f>
        <v>0</v>
      </c>
      <c r="H58" s="204">
        <f>E58</f>
        <v>0</v>
      </c>
      <c r="I58" s="203"/>
      <c r="J58" s="204">
        <f>I58</f>
        <v>0</v>
      </c>
      <c r="K58" s="204">
        <f>I58</f>
        <v>0</v>
      </c>
      <c r="L58" s="204">
        <f>I58</f>
        <v>0</v>
      </c>
      <c r="M58" s="244">
        <f>_xlfn.IFERROR((I58/E58*100),0)</f>
        <v>0</v>
      </c>
      <c r="N58" s="203"/>
      <c r="O58" s="204">
        <f>N58</f>
        <v>0</v>
      </c>
      <c r="P58" s="204">
        <f>N58</f>
        <v>0</v>
      </c>
      <c r="Q58" s="204">
        <f>N58</f>
        <v>0</v>
      </c>
      <c r="R58" s="244">
        <f>_xlfn.IFERROR((N58/I58*100),0)</f>
        <v>0</v>
      </c>
      <c r="S58" s="203"/>
      <c r="T58" s="204">
        <f>S58</f>
        <v>0</v>
      </c>
      <c r="U58" s="204">
        <f>S58</f>
        <v>0</v>
      </c>
      <c r="V58" s="204">
        <f>S58</f>
        <v>0</v>
      </c>
      <c r="W58" s="244">
        <f>_xlfn.IFERROR((S58/N58*100),0)</f>
        <v>0</v>
      </c>
      <c r="X58" s="203"/>
      <c r="Y58" s="204">
        <f>X58</f>
        <v>0</v>
      </c>
      <c r="Z58" s="204">
        <f>X58</f>
        <v>0</v>
      </c>
      <c r="AA58" s="204">
        <f>X58</f>
        <v>0</v>
      </c>
      <c r="AB58" s="63">
        <f>_xlfn.IFERROR((X58/S58*100),0)</f>
        <v>0</v>
      </c>
    </row>
    <row r="59" spans="1:28" ht="13.5" customHeight="1" hidden="1">
      <c r="A59" s="9"/>
      <c r="B59" s="303"/>
      <c r="C59" s="60" t="s">
        <v>15</v>
      </c>
      <c r="D59" s="37"/>
      <c r="E59" s="202">
        <f>F59+G59+H59</f>
        <v>0</v>
      </c>
      <c r="F59" s="204">
        <f>F58*F57/1000</f>
        <v>0</v>
      </c>
      <c r="G59" s="204">
        <f>G58*G57/1000</f>
        <v>0</v>
      </c>
      <c r="H59" s="204">
        <f>H58*H57/1000</f>
        <v>0</v>
      </c>
      <c r="I59" s="202">
        <f>J59+K59+L59</f>
        <v>0</v>
      </c>
      <c r="J59" s="204">
        <f>J58*J57/1000</f>
        <v>0</v>
      </c>
      <c r="K59" s="204">
        <f>K58*K57/1000</f>
        <v>0</v>
      </c>
      <c r="L59" s="204">
        <f>L58*L57/1000</f>
        <v>0</v>
      </c>
      <c r="M59" s="244">
        <f>_xlfn.IFERROR((I59/E59*100),0)</f>
        <v>0</v>
      </c>
      <c r="N59" s="202">
        <f>O59+P59+Q59</f>
        <v>0</v>
      </c>
      <c r="O59" s="204">
        <f>O58*O57/1000</f>
        <v>0</v>
      </c>
      <c r="P59" s="204">
        <f>P58*P57/1000</f>
        <v>0</v>
      </c>
      <c r="Q59" s="204">
        <f>Q58*Q57/1000</f>
        <v>0</v>
      </c>
      <c r="R59" s="244">
        <f>_xlfn.IFERROR((N59/I59*100),0)</f>
        <v>0</v>
      </c>
      <c r="S59" s="202">
        <f>T59+U59+V59</f>
        <v>0</v>
      </c>
      <c r="T59" s="204">
        <f>T58*T57/1000</f>
        <v>0</v>
      </c>
      <c r="U59" s="204">
        <f>U58*U57/1000</f>
        <v>0</v>
      </c>
      <c r="V59" s="204">
        <f>V58*V57/1000</f>
        <v>0</v>
      </c>
      <c r="W59" s="244">
        <f>_xlfn.IFERROR((S59/N59*100),0)</f>
        <v>0</v>
      </c>
      <c r="X59" s="202">
        <f>Y59+Z59+AA59</f>
        <v>0</v>
      </c>
      <c r="Y59" s="204">
        <f>Y58*Y57/1000</f>
        <v>0</v>
      </c>
      <c r="Z59" s="204">
        <f>Z58*Z57/1000</f>
        <v>0</v>
      </c>
      <c r="AA59" s="204">
        <f>AA58*AA57/1000</f>
        <v>0</v>
      </c>
      <c r="AB59" s="63">
        <f>_xlfn.IFERROR((X59/S59*100),0)</f>
        <v>0</v>
      </c>
    </row>
    <row r="60" spans="1:28" ht="12.75" customHeight="1" hidden="1">
      <c r="A60" s="80" t="s">
        <v>115</v>
      </c>
      <c r="B60" s="303" t="s">
        <v>117</v>
      </c>
      <c r="C60" s="60" t="s">
        <v>40</v>
      </c>
      <c r="D60" s="37"/>
      <c r="E60" s="202">
        <f>F60+G60+H60</f>
        <v>0</v>
      </c>
      <c r="F60" s="194"/>
      <c r="G60" s="194"/>
      <c r="H60" s="194"/>
      <c r="I60" s="202">
        <f>J60+K60+L60</f>
        <v>0</v>
      </c>
      <c r="J60" s="194"/>
      <c r="K60" s="194"/>
      <c r="L60" s="194"/>
      <c r="M60" s="246"/>
      <c r="N60" s="202">
        <f>O60+P60+Q60</f>
        <v>0</v>
      </c>
      <c r="O60" s="194"/>
      <c r="P60" s="194"/>
      <c r="Q60" s="194"/>
      <c r="R60" s="246"/>
      <c r="S60" s="202">
        <f>T60+U60+V60</f>
        <v>0</v>
      </c>
      <c r="T60" s="194"/>
      <c r="U60" s="194"/>
      <c r="V60" s="194"/>
      <c r="W60" s="246"/>
      <c r="X60" s="202">
        <f>Y60+Z60+AA60</f>
        <v>0</v>
      </c>
      <c r="Y60" s="194"/>
      <c r="Z60" s="194"/>
      <c r="AA60" s="194"/>
      <c r="AB60" s="70"/>
    </row>
    <row r="61" spans="1:28" ht="12.75" customHeight="1" hidden="1">
      <c r="A61" s="80"/>
      <c r="B61" s="303"/>
      <c r="C61" s="72" t="s">
        <v>89</v>
      </c>
      <c r="D61" s="38">
        <f>IF(ISERR(D62/D60*1000),0,D62/D60*1000)</f>
        <v>0</v>
      </c>
      <c r="E61" s="203"/>
      <c r="F61" s="204">
        <f>E61</f>
        <v>0</v>
      </c>
      <c r="G61" s="204">
        <f>E61</f>
        <v>0</v>
      </c>
      <c r="H61" s="204">
        <f>E61</f>
        <v>0</v>
      </c>
      <c r="I61" s="203"/>
      <c r="J61" s="204">
        <f>I61</f>
        <v>0</v>
      </c>
      <c r="K61" s="204">
        <f>I61</f>
        <v>0</v>
      </c>
      <c r="L61" s="204">
        <f>I61</f>
        <v>0</v>
      </c>
      <c r="M61" s="244">
        <f>_xlfn.IFERROR((I61/E61*100),0)</f>
        <v>0</v>
      </c>
      <c r="N61" s="203"/>
      <c r="O61" s="204">
        <f>N61</f>
        <v>0</v>
      </c>
      <c r="P61" s="204">
        <f>N61</f>
        <v>0</v>
      </c>
      <c r="Q61" s="204">
        <f>N61</f>
        <v>0</v>
      </c>
      <c r="R61" s="244">
        <f>_xlfn.IFERROR((N61/I61*100),0)</f>
        <v>0</v>
      </c>
      <c r="S61" s="203"/>
      <c r="T61" s="204">
        <f>S61</f>
        <v>0</v>
      </c>
      <c r="U61" s="204">
        <f>S61</f>
        <v>0</v>
      </c>
      <c r="V61" s="204">
        <f>S61</f>
        <v>0</v>
      </c>
      <c r="W61" s="244">
        <f>_xlfn.IFERROR((S61/N61*100),0)</f>
        <v>0</v>
      </c>
      <c r="X61" s="203"/>
      <c r="Y61" s="204">
        <f>X61</f>
        <v>0</v>
      </c>
      <c r="Z61" s="204">
        <f>X61</f>
        <v>0</v>
      </c>
      <c r="AA61" s="204">
        <f>X61</f>
        <v>0</v>
      </c>
      <c r="AB61" s="63">
        <f>_xlfn.IFERROR((X61/S61*100),0)</f>
        <v>0</v>
      </c>
    </row>
    <row r="62" spans="1:28" ht="13.5" customHeight="1" hidden="1">
      <c r="A62" s="9"/>
      <c r="B62" s="303"/>
      <c r="C62" s="60" t="s">
        <v>15</v>
      </c>
      <c r="D62" s="37"/>
      <c r="E62" s="202">
        <f>F62+G62+H62</f>
        <v>0</v>
      </c>
      <c r="F62" s="204">
        <f>F61*F60/1000</f>
        <v>0</v>
      </c>
      <c r="G62" s="204">
        <f>G61*G60/1000</f>
        <v>0</v>
      </c>
      <c r="H62" s="204">
        <f>H61*H60/1000</f>
        <v>0</v>
      </c>
      <c r="I62" s="202">
        <f>J62+K62+L62</f>
        <v>0</v>
      </c>
      <c r="J62" s="204">
        <f>J61*J60/1000</f>
        <v>0</v>
      </c>
      <c r="K62" s="204">
        <f>K61*K60/1000</f>
        <v>0</v>
      </c>
      <c r="L62" s="204">
        <f>L61*L60/1000</f>
        <v>0</v>
      </c>
      <c r="M62" s="244">
        <f>_xlfn.IFERROR((I62/E62*100),0)</f>
        <v>0</v>
      </c>
      <c r="N62" s="202">
        <f>O62+P62+Q62</f>
        <v>0</v>
      </c>
      <c r="O62" s="204">
        <f>O61*O60/1000</f>
        <v>0</v>
      </c>
      <c r="P62" s="204">
        <f>P61*P60/1000</f>
        <v>0</v>
      </c>
      <c r="Q62" s="204">
        <f>Q61*Q60/1000</f>
        <v>0</v>
      </c>
      <c r="R62" s="244">
        <f>_xlfn.IFERROR((N62/I62*100),0)</f>
        <v>0</v>
      </c>
      <c r="S62" s="202">
        <f>T62+U62+V62</f>
        <v>0</v>
      </c>
      <c r="T62" s="204">
        <f>T61*T60/1000</f>
        <v>0</v>
      </c>
      <c r="U62" s="204">
        <f>U61*U60/1000</f>
        <v>0</v>
      </c>
      <c r="V62" s="204">
        <f>V61*V60/1000</f>
        <v>0</v>
      </c>
      <c r="W62" s="244">
        <f>_xlfn.IFERROR((S62/N62*100),0)</f>
        <v>0</v>
      </c>
      <c r="X62" s="202">
        <f>Y62+Z62+AA62</f>
        <v>0</v>
      </c>
      <c r="Y62" s="204">
        <f>Y61*Y60/1000</f>
        <v>0</v>
      </c>
      <c r="Z62" s="204">
        <f>Z61*Z60/1000</f>
        <v>0</v>
      </c>
      <c r="AA62" s="204">
        <f>AA61*AA60/1000</f>
        <v>0</v>
      </c>
      <c r="AB62" s="63">
        <f>_xlfn.IFERROR((X62/S62*100),0)</f>
        <v>0</v>
      </c>
    </row>
    <row r="63" spans="1:28" ht="12.75" customHeight="1" hidden="1">
      <c r="A63" s="80" t="s">
        <v>116</v>
      </c>
      <c r="B63" s="88" t="s">
        <v>114</v>
      </c>
      <c r="C63" s="60" t="s">
        <v>40</v>
      </c>
      <c r="D63" s="37"/>
      <c r="E63" s="202">
        <f>F63+G63+H63</f>
        <v>0</v>
      </c>
      <c r="F63" s="194"/>
      <c r="G63" s="194"/>
      <c r="H63" s="194"/>
      <c r="I63" s="202">
        <f>J63+K63+L63</f>
        <v>0</v>
      </c>
      <c r="J63" s="194"/>
      <c r="K63" s="194"/>
      <c r="L63" s="194"/>
      <c r="M63" s="246"/>
      <c r="N63" s="202">
        <f>O63+P63+Q63</f>
        <v>0</v>
      </c>
      <c r="O63" s="194"/>
      <c r="P63" s="194"/>
      <c r="Q63" s="194"/>
      <c r="R63" s="246"/>
      <c r="S63" s="202">
        <f>T63+U63+V63</f>
        <v>0</v>
      </c>
      <c r="T63" s="194"/>
      <c r="U63" s="194"/>
      <c r="V63" s="194"/>
      <c r="W63" s="246"/>
      <c r="X63" s="202">
        <f>Y63+Z63+AA63</f>
        <v>0</v>
      </c>
      <c r="Y63" s="194"/>
      <c r="Z63" s="194"/>
      <c r="AA63" s="194"/>
      <c r="AB63" s="70"/>
    </row>
    <row r="64" spans="1:28" ht="12.75" customHeight="1" hidden="1">
      <c r="A64" s="80"/>
      <c r="B64" s="89"/>
      <c r="C64" s="72" t="s">
        <v>130</v>
      </c>
      <c r="D64" s="38">
        <f>IF(ISERR(D65/D63*1000),0,D65/D63*1000)</f>
        <v>0</v>
      </c>
      <c r="E64" s="203"/>
      <c r="F64" s="204">
        <f>E64</f>
        <v>0</v>
      </c>
      <c r="G64" s="204">
        <f>E64</f>
        <v>0</v>
      </c>
      <c r="H64" s="204">
        <f>E64</f>
        <v>0</v>
      </c>
      <c r="I64" s="203"/>
      <c r="J64" s="204">
        <f>I64</f>
        <v>0</v>
      </c>
      <c r="K64" s="204">
        <f>I64</f>
        <v>0</v>
      </c>
      <c r="L64" s="204">
        <f>I64</f>
        <v>0</v>
      </c>
      <c r="M64" s="244">
        <f>_xlfn.IFERROR((I64/E64*100),0)</f>
        <v>0</v>
      </c>
      <c r="N64" s="203"/>
      <c r="O64" s="204">
        <f>N64</f>
        <v>0</v>
      </c>
      <c r="P64" s="204">
        <f>N64</f>
        <v>0</v>
      </c>
      <c r="Q64" s="204">
        <f>N64</f>
        <v>0</v>
      </c>
      <c r="R64" s="244">
        <f>_xlfn.IFERROR((N64/I64*100),0)</f>
        <v>0</v>
      </c>
      <c r="S64" s="203"/>
      <c r="T64" s="204">
        <f>S64</f>
        <v>0</v>
      </c>
      <c r="U64" s="204">
        <f>S64</f>
        <v>0</v>
      </c>
      <c r="V64" s="204">
        <f>S64</f>
        <v>0</v>
      </c>
      <c r="W64" s="244">
        <f>_xlfn.IFERROR((S64/N64*100),0)</f>
        <v>0</v>
      </c>
      <c r="X64" s="203"/>
      <c r="Y64" s="204">
        <f>X64</f>
        <v>0</v>
      </c>
      <c r="Z64" s="204">
        <f>X64</f>
        <v>0</v>
      </c>
      <c r="AA64" s="204">
        <f>X64</f>
        <v>0</v>
      </c>
      <c r="AB64" s="63">
        <f>_xlfn.IFERROR((X64/S64*100),0)</f>
        <v>0</v>
      </c>
    </row>
    <row r="65" spans="1:28" ht="13.5" customHeight="1" hidden="1">
      <c r="A65" s="9"/>
      <c r="B65" s="90"/>
      <c r="C65" s="60" t="s">
        <v>15</v>
      </c>
      <c r="D65" s="37"/>
      <c r="E65" s="202">
        <f>F65+G65+H65</f>
        <v>0</v>
      </c>
      <c r="F65" s="204">
        <f>F64*F63/1000</f>
        <v>0</v>
      </c>
      <c r="G65" s="204">
        <f>G64*G63/1000</f>
        <v>0</v>
      </c>
      <c r="H65" s="204">
        <f>H64*H63/1000</f>
        <v>0</v>
      </c>
      <c r="I65" s="202">
        <f>J65+K65+L65</f>
        <v>0</v>
      </c>
      <c r="J65" s="204">
        <f>J64*J63/1000</f>
        <v>0</v>
      </c>
      <c r="K65" s="204">
        <f>K64*K63/1000</f>
        <v>0</v>
      </c>
      <c r="L65" s="204">
        <f>L64*L63/1000</f>
        <v>0</v>
      </c>
      <c r="M65" s="244">
        <f>_xlfn.IFERROR((I65/E65*100),0)</f>
        <v>0</v>
      </c>
      <c r="N65" s="202">
        <f>O65+P65+Q65</f>
        <v>0</v>
      </c>
      <c r="O65" s="204">
        <f>O64*O63/1000</f>
        <v>0</v>
      </c>
      <c r="P65" s="204">
        <f>P64*P63/1000</f>
        <v>0</v>
      </c>
      <c r="Q65" s="204">
        <f>Q64*Q63/1000</f>
        <v>0</v>
      </c>
      <c r="R65" s="244">
        <f>_xlfn.IFERROR((N65/I65*100),0)</f>
        <v>0</v>
      </c>
      <c r="S65" s="202">
        <f>T65+U65+V65</f>
        <v>0</v>
      </c>
      <c r="T65" s="204">
        <f>T64*T63/1000</f>
        <v>0</v>
      </c>
      <c r="U65" s="204">
        <f>U64*U63/1000</f>
        <v>0</v>
      </c>
      <c r="V65" s="204">
        <f>V64*V63/1000</f>
        <v>0</v>
      </c>
      <c r="W65" s="244">
        <f>_xlfn.IFERROR((S65/N65*100),0)</f>
        <v>0</v>
      </c>
      <c r="X65" s="202">
        <f>Y65+Z65+AA65</f>
        <v>0</v>
      </c>
      <c r="Y65" s="204">
        <f>Y64*Y63/1000</f>
        <v>0</v>
      </c>
      <c r="Z65" s="204">
        <f>Z64*Z63/1000</f>
        <v>0</v>
      </c>
      <c r="AA65" s="204">
        <f>AA64*AA63/1000</f>
        <v>0</v>
      </c>
      <c r="AB65" s="63">
        <f>_xlfn.IFERROR((X65/S65*100),0)</f>
        <v>0</v>
      </c>
    </row>
    <row r="66" spans="1:28" ht="12.75" customHeight="1">
      <c r="A66" s="80" t="s">
        <v>102</v>
      </c>
      <c r="B66" s="284" t="s">
        <v>103</v>
      </c>
      <c r="C66" s="60" t="s">
        <v>3</v>
      </c>
      <c r="D66" s="38">
        <f>D15</f>
        <v>3593.09</v>
      </c>
      <c r="E66" s="202">
        <f>F66+G66+H66</f>
        <v>3436.77</v>
      </c>
      <c r="F66" s="39">
        <f>F15</f>
        <v>3436.77</v>
      </c>
      <c r="G66" s="39">
        <f>G13</f>
        <v>0</v>
      </c>
      <c r="H66" s="39">
        <f>H13</f>
        <v>0</v>
      </c>
      <c r="I66" s="202">
        <f>J66+K66+L66</f>
        <v>4384.9</v>
      </c>
      <c r="J66" s="39">
        <f>J15</f>
        <v>4384.9</v>
      </c>
      <c r="K66" s="39">
        <f>K13</f>
        <v>0</v>
      </c>
      <c r="L66" s="39">
        <f>L13</f>
        <v>0</v>
      </c>
      <c r="M66" s="249"/>
      <c r="N66" s="202">
        <f>O66+P66+Q66</f>
        <v>4384.9</v>
      </c>
      <c r="O66" s="39">
        <f>O15</f>
        <v>4384.9</v>
      </c>
      <c r="P66" s="39">
        <f>P13</f>
        <v>0</v>
      </c>
      <c r="Q66" s="39">
        <f>Q13</f>
        <v>0</v>
      </c>
      <c r="R66" s="249"/>
      <c r="S66" s="202">
        <f>T66+U66+V66</f>
        <v>4384.9</v>
      </c>
      <c r="T66" s="39">
        <f>T15</f>
        <v>4384.9</v>
      </c>
      <c r="U66" s="39">
        <f>U13</f>
        <v>0</v>
      </c>
      <c r="V66" s="39">
        <f>V13</f>
        <v>0</v>
      </c>
      <c r="W66" s="249"/>
      <c r="X66" s="202">
        <f>Y66+Z66+AA66</f>
        <v>0</v>
      </c>
      <c r="Y66" s="39">
        <f>Y13</f>
        <v>0</v>
      </c>
      <c r="Z66" s="39">
        <f>Z13</f>
        <v>0</v>
      </c>
      <c r="AA66" s="39">
        <f>AA13</f>
        <v>0</v>
      </c>
      <c r="AB66" s="91"/>
    </row>
    <row r="67" spans="1:28" ht="12.75" customHeight="1">
      <c r="A67" s="192"/>
      <c r="B67" s="284"/>
      <c r="C67" s="60" t="s">
        <v>109</v>
      </c>
      <c r="D67" s="37">
        <f>D68/D66*1000</f>
        <v>1683.3700241296488</v>
      </c>
      <c r="E67" s="203">
        <v>1750.1258</v>
      </c>
      <c r="F67" s="85">
        <f>E67</f>
        <v>1750.1258</v>
      </c>
      <c r="G67" s="85">
        <f>E67</f>
        <v>1750.1258</v>
      </c>
      <c r="H67" s="85">
        <f>E67</f>
        <v>1750.1258</v>
      </c>
      <c r="I67" s="203">
        <f>E67*1.04</f>
        <v>1820.130832</v>
      </c>
      <c r="J67" s="85">
        <f>I67</f>
        <v>1820.130832</v>
      </c>
      <c r="K67" s="85">
        <f>I67</f>
        <v>1820.130832</v>
      </c>
      <c r="L67" s="85">
        <f>I67</f>
        <v>1820.130832</v>
      </c>
      <c r="M67" s="249"/>
      <c r="N67" s="203">
        <f>I67*1.04</f>
        <v>1892.93606528</v>
      </c>
      <c r="O67" s="85">
        <f>N67</f>
        <v>1892.93606528</v>
      </c>
      <c r="P67" s="85">
        <f>N67</f>
        <v>1892.93606528</v>
      </c>
      <c r="Q67" s="85">
        <f>N67</f>
        <v>1892.93606528</v>
      </c>
      <c r="R67" s="249"/>
      <c r="S67" s="203">
        <f>N67*1.04</f>
        <v>1968.6535078912002</v>
      </c>
      <c r="T67" s="85">
        <f>S67</f>
        <v>1968.6535078912002</v>
      </c>
      <c r="U67" s="85">
        <f>S67</f>
        <v>1968.6535078912002</v>
      </c>
      <c r="V67" s="85">
        <f>S67</f>
        <v>1968.6535078912002</v>
      </c>
      <c r="W67" s="249"/>
      <c r="X67" s="203"/>
      <c r="Y67" s="85">
        <f>X67</f>
        <v>0</v>
      </c>
      <c r="Z67" s="85">
        <f>X67</f>
        <v>0</v>
      </c>
      <c r="AA67" s="85">
        <f>X67</f>
        <v>0</v>
      </c>
      <c r="AB67" s="91"/>
    </row>
    <row r="68" spans="1:28" ht="13.5" customHeight="1">
      <c r="A68" s="80"/>
      <c r="B68" s="285"/>
      <c r="C68" s="60" t="s">
        <v>7</v>
      </c>
      <c r="D68" s="92">
        <v>6048.5</v>
      </c>
      <c r="E68" s="238">
        <f>F68+G68+H68</f>
        <v>6014.779845665999</v>
      </c>
      <c r="F68" s="237">
        <f>F67*F66/1000</f>
        <v>6014.779845665999</v>
      </c>
      <c r="G68" s="237">
        <f>G67*G66/1000</f>
        <v>0</v>
      </c>
      <c r="H68" s="237">
        <f>H67*H66/1000</f>
        <v>0</v>
      </c>
      <c r="I68" s="238">
        <f>J68+K68+L68</f>
        <v>7981.091685236799</v>
      </c>
      <c r="J68" s="237">
        <f>J67*J66/1000</f>
        <v>7981.091685236799</v>
      </c>
      <c r="K68" s="237">
        <f>K67*K66/1000</f>
        <v>0</v>
      </c>
      <c r="L68" s="237">
        <f>L67*L66/1000</f>
        <v>0</v>
      </c>
      <c r="M68" s="244">
        <f>_xlfn.IFERROR((I68/E68*100),0)</f>
        <v>132.69133517808874</v>
      </c>
      <c r="N68" s="238">
        <f>O68+P68+Q68</f>
        <v>8300.335352646272</v>
      </c>
      <c r="O68" s="237">
        <f>O67*O66/1000</f>
        <v>8300.335352646272</v>
      </c>
      <c r="P68" s="237">
        <f>P67*P66/1000</f>
        <v>0</v>
      </c>
      <c r="Q68" s="237">
        <f>Q67*Q66/1000</f>
        <v>0</v>
      </c>
      <c r="R68" s="244">
        <f>_xlfn.IFERROR((N68/I68*100),0)</f>
        <v>104.00000000000003</v>
      </c>
      <c r="S68" s="238">
        <f>T68+U68+V68</f>
        <v>8632.348766752124</v>
      </c>
      <c r="T68" s="237">
        <f>T67*T66/1000</f>
        <v>8632.348766752124</v>
      </c>
      <c r="U68" s="237">
        <f>U67*U66/1000</f>
        <v>0</v>
      </c>
      <c r="V68" s="237">
        <f>V67*V66/1000</f>
        <v>0</v>
      </c>
      <c r="W68" s="244">
        <f>_xlfn.IFERROR((S68/N68*100),0)</f>
        <v>104</v>
      </c>
      <c r="X68" s="238">
        <f>Y68+Z68+AA68</f>
        <v>0</v>
      </c>
      <c r="Y68" s="237">
        <f>Y67*Y66/1000</f>
        <v>0</v>
      </c>
      <c r="Z68" s="237">
        <f>Z67*Z66/1000</f>
        <v>0</v>
      </c>
      <c r="AA68" s="237">
        <f>AA67*AA66/1000</f>
        <v>0</v>
      </c>
      <c r="AB68" s="63">
        <f>_xlfn.IFERROR((X68/S68*100),0)</f>
        <v>0</v>
      </c>
    </row>
    <row r="69" spans="1:28" ht="12.75">
      <c r="A69" s="286" t="s">
        <v>104</v>
      </c>
      <c r="B69" s="288" t="s">
        <v>125</v>
      </c>
      <c r="C69" s="60" t="s">
        <v>8</v>
      </c>
      <c r="D69" s="38">
        <f>D72+D75+D78+D81</f>
        <v>0</v>
      </c>
      <c r="E69" s="202">
        <f>F69+G69+H69</f>
        <v>0</v>
      </c>
      <c r="F69" s="204">
        <f>F72+F75+F78+F81</f>
        <v>0</v>
      </c>
      <c r="G69" s="204">
        <f>G72+G75+G78+G81</f>
        <v>0</v>
      </c>
      <c r="H69" s="204">
        <f>H72+H75+H78+H81</f>
        <v>0</v>
      </c>
      <c r="I69" s="202">
        <f>J69+K69+L69</f>
        <v>0</v>
      </c>
      <c r="J69" s="204">
        <f>J72+J75+J78+J81</f>
        <v>0</v>
      </c>
      <c r="K69" s="204">
        <f>K72+K75+K78+K81</f>
        <v>0</v>
      </c>
      <c r="L69" s="204">
        <f>L72+L75+L78+L81</f>
        <v>0</v>
      </c>
      <c r="M69" s="250">
        <f>_xlfn.IFERROR((I69/E69*100),0)</f>
        <v>0</v>
      </c>
      <c r="N69" s="202">
        <f>O69+P69+Q69</f>
        <v>0</v>
      </c>
      <c r="O69" s="204">
        <f>O72+O75+O78+O81</f>
        <v>0</v>
      </c>
      <c r="P69" s="204">
        <f>P72+P75+P78+P81</f>
        <v>0</v>
      </c>
      <c r="Q69" s="204">
        <f>Q72+Q75+Q78+Q81</f>
        <v>0</v>
      </c>
      <c r="R69" s="250">
        <f>_xlfn.IFERROR((N69/I69*100),0)</f>
        <v>0</v>
      </c>
      <c r="S69" s="202">
        <f>T69+U69+V69</f>
        <v>0</v>
      </c>
      <c r="T69" s="204">
        <f>T72+T75+T78+T81</f>
        <v>0</v>
      </c>
      <c r="U69" s="204">
        <f>U72+U75+U78+U81</f>
        <v>0</v>
      </c>
      <c r="V69" s="204">
        <f>V72+V75+V78+V81</f>
        <v>0</v>
      </c>
      <c r="W69" s="250">
        <f>_xlfn.IFERROR((S69/N69*100),0)</f>
        <v>0</v>
      </c>
      <c r="X69" s="202">
        <f>Y69+Z69+AA69</f>
        <v>0</v>
      </c>
      <c r="Y69" s="204">
        <f>Y72+Y75+Y78+Y81</f>
        <v>0</v>
      </c>
      <c r="Z69" s="204">
        <f>Z72+Z75+Z78+Z81</f>
        <v>0</v>
      </c>
      <c r="AA69" s="204">
        <f>AA72+AA75+AA78+AA81</f>
        <v>0</v>
      </c>
      <c r="AB69" s="93">
        <f>_xlfn.IFERROR((X69/S69*100),0)</f>
        <v>0</v>
      </c>
    </row>
    <row r="70" spans="1:28" ht="12.75">
      <c r="A70" s="282"/>
      <c r="B70" s="284"/>
      <c r="C70" s="72" t="s">
        <v>44</v>
      </c>
      <c r="D70" s="31">
        <f aca="true" t="shared" si="10" ref="D70:L70">IF(ISERR(D71/D69),0,D71/D69)</f>
        <v>0</v>
      </c>
      <c r="E70" s="31">
        <f t="shared" si="10"/>
        <v>0</v>
      </c>
      <c r="F70" s="85">
        <f t="shared" si="10"/>
        <v>0</v>
      </c>
      <c r="G70" s="85">
        <f t="shared" si="10"/>
        <v>0</v>
      </c>
      <c r="H70" s="85">
        <f t="shared" si="10"/>
        <v>0</v>
      </c>
      <c r="I70" s="31">
        <f t="shared" si="10"/>
        <v>0</v>
      </c>
      <c r="J70" s="85">
        <f t="shared" si="10"/>
        <v>0</v>
      </c>
      <c r="K70" s="85">
        <f t="shared" si="10"/>
        <v>0</v>
      </c>
      <c r="L70" s="85">
        <f t="shared" si="10"/>
        <v>0</v>
      </c>
      <c r="M70" s="244">
        <f>_xlfn.IFERROR((I70/E70*100),0)</f>
        <v>0</v>
      </c>
      <c r="N70" s="31">
        <f>IF(ISERR(N71/N69),0,N71/N69)</f>
        <v>0</v>
      </c>
      <c r="O70" s="85">
        <f>IF(ISERR(O71/O69),0,O71/O69)</f>
        <v>0</v>
      </c>
      <c r="P70" s="85">
        <f>IF(ISERR(P71/P69),0,P71/P69)</f>
        <v>0</v>
      </c>
      <c r="Q70" s="85">
        <f>IF(ISERR(Q71/Q69),0,Q71/Q69)</f>
        <v>0</v>
      </c>
      <c r="R70" s="244">
        <f>_xlfn.IFERROR((N70/I70*100),0)</f>
        <v>0</v>
      </c>
      <c r="S70" s="31">
        <f>IF(ISERR(S71/S69),0,S71/S69)</f>
        <v>0</v>
      </c>
      <c r="T70" s="85">
        <f>IF(ISERR(T71/T69),0,T71/T69)</f>
        <v>0</v>
      </c>
      <c r="U70" s="85">
        <f>IF(ISERR(U71/U69),0,U71/U69)</f>
        <v>0</v>
      </c>
      <c r="V70" s="85">
        <f>IF(ISERR(V71/V69),0,V71/V69)</f>
        <v>0</v>
      </c>
      <c r="W70" s="244">
        <f>_xlfn.IFERROR((S70/N70*100),0)</f>
        <v>0</v>
      </c>
      <c r="X70" s="31">
        <f>IF(ISERR(X71/X69),0,X71/X69)</f>
        <v>0</v>
      </c>
      <c r="Y70" s="85">
        <f>IF(ISERR(Y71/Y69),0,Y71/Y69)</f>
        <v>0</v>
      </c>
      <c r="Z70" s="85">
        <f>IF(ISERR(Z71/Z69),0,Z71/Z69)</f>
        <v>0</v>
      </c>
      <c r="AA70" s="85">
        <f>IF(ISERR(AA71/AA69),0,AA71/AA69)</f>
        <v>0</v>
      </c>
      <c r="AB70" s="63">
        <f>_xlfn.IFERROR((X70/S70*100),0)</f>
        <v>0</v>
      </c>
    </row>
    <row r="71" spans="1:28" ht="14.25" thickBot="1">
      <c r="A71" s="287"/>
      <c r="B71" s="289"/>
      <c r="C71" s="77" t="s">
        <v>7</v>
      </c>
      <c r="D71" s="94">
        <f>D74+D77+D80+D83</f>
        <v>0</v>
      </c>
      <c r="E71" s="206">
        <f>F71+G71+H71</f>
        <v>0</v>
      </c>
      <c r="F71" s="207">
        <f>F74+F77+F80+F83</f>
        <v>0</v>
      </c>
      <c r="G71" s="207">
        <f>G74+G77+G80+G83</f>
        <v>0</v>
      </c>
      <c r="H71" s="207">
        <f>H74+H77+H80+H83</f>
        <v>0</v>
      </c>
      <c r="I71" s="206">
        <f>J71+K71+L71</f>
        <v>0</v>
      </c>
      <c r="J71" s="207">
        <f>J74+J77+J80+J83</f>
        <v>0</v>
      </c>
      <c r="K71" s="207">
        <f>K74+K77+K80+K83</f>
        <v>0</v>
      </c>
      <c r="L71" s="207">
        <f>L74+L77+L80+L83</f>
        <v>0</v>
      </c>
      <c r="M71" s="248">
        <f>_xlfn.IFERROR((I71/E71*100),0)</f>
        <v>0</v>
      </c>
      <c r="N71" s="206">
        <f>O71+P71+Q71</f>
        <v>0</v>
      </c>
      <c r="O71" s="207">
        <f>O74+O77+O80+O83</f>
        <v>0</v>
      </c>
      <c r="P71" s="207">
        <f>P74+P77+P80+P83</f>
        <v>0</v>
      </c>
      <c r="Q71" s="207">
        <f>Q74+Q77+Q80+Q83</f>
        <v>0</v>
      </c>
      <c r="R71" s="248">
        <f>_xlfn.IFERROR((N71/I71*100),0)</f>
        <v>0</v>
      </c>
      <c r="S71" s="206">
        <f>T71+U71+V71</f>
        <v>0</v>
      </c>
      <c r="T71" s="207">
        <f>T74+T77+T80+T83</f>
        <v>0</v>
      </c>
      <c r="U71" s="207">
        <f>U74+U77+U80+U83</f>
        <v>0</v>
      </c>
      <c r="V71" s="207">
        <f>V74+V77+V80+V83</f>
        <v>0</v>
      </c>
      <c r="W71" s="248">
        <f>_xlfn.IFERROR((S71/N71*100),0)</f>
        <v>0</v>
      </c>
      <c r="X71" s="206">
        <f>Y71+Z71+AA71</f>
        <v>0</v>
      </c>
      <c r="Y71" s="207">
        <f>Y74+Y77+Y80+Y83</f>
        <v>0</v>
      </c>
      <c r="Z71" s="207">
        <f>Z74+Z77+Z80+Z83</f>
        <v>0</v>
      </c>
      <c r="AA71" s="207">
        <f>AA74+AA77+AA80+AA83</f>
        <v>0</v>
      </c>
      <c r="AB71" s="79">
        <f>_xlfn.IFERROR((X71/S71*100),0)</f>
        <v>0</v>
      </c>
    </row>
    <row r="72" spans="1:28" ht="14.25" customHeight="1" hidden="1" thickTop="1">
      <c r="A72" s="282"/>
      <c r="B72" s="96" t="s">
        <v>42</v>
      </c>
      <c r="C72" s="82" t="s">
        <v>8</v>
      </c>
      <c r="D72" s="37"/>
      <c r="E72" s="208">
        <f>F72+G72+H72</f>
        <v>0</v>
      </c>
      <c r="F72" s="209"/>
      <c r="G72" s="209"/>
      <c r="H72" s="209"/>
      <c r="I72" s="208">
        <f>J72+K72+L72</f>
        <v>0</v>
      </c>
      <c r="J72" s="209"/>
      <c r="K72" s="209"/>
      <c r="L72" s="209"/>
      <c r="M72" s="249"/>
      <c r="N72" s="208">
        <f>O72+P72+Q72</f>
        <v>0</v>
      </c>
      <c r="O72" s="209"/>
      <c r="P72" s="209"/>
      <c r="Q72" s="209"/>
      <c r="R72" s="249"/>
      <c r="S72" s="208">
        <f>T72+U72+V72</f>
        <v>0</v>
      </c>
      <c r="T72" s="209"/>
      <c r="U72" s="209"/>
      <c r="V72" s="209"/>
      <c r="W72" s="249"/>
      <c r="X72" s="208">
        <f>Y72+Z72+AA72</f>
        <v>0</v>
      </c>
      <c r="Y72" s="209"/>
      <c r="Z72" s="209"/>
      <c r="AA72" s="209"/>
      <c r="AB72" s="91"/>
    </row>
    <row r="73" spans="1:28" s="75" customFormat="1" ht="13.5" customHeight="1" hidden="1">
      <c r="A73" s="282"/>
      <c r="B73" s="97" t="s">
        <v>43</v>
      </c>
      <c r="C73" s="72" t="s">
        <v>44</v>
      </c>
      <c r="D73" s="38">
        <f>IF(ISERR(D74/D72),0,D74/D72)</f>
        <v>0</v>
      </c>
      <c r="E73" s="210"/>
      <c r="F73" s="199">
        <f>E73</f>
        <v>0</v>
      </c>
      <c r="G73" s="199">
        <f>E73</f>
        <v>0</v>
      </c>
      <c r="H73" s="199">
        <f>E73</f>
        <v>0</v>
      </c>
      <c r="I73" s="210"/>
      <c r="J73" s="199">
        <f>I73</f>
        <v>0</v>
      </c>
      <c r="K73" s="199">
        <f>I73</f>
        <v>0</v>
      </c>
      <c r="L73" s="199">
        <f>I73</f>
        <v>0</v>
      </c>
      <c r="M73" s="251">
        <f>_xlfn.IFERROR((I73/E73*100),0)</f>
        <v>0</v>
      </c>
      <c r="N73" s="210"/>
      <c r="O73" s="199">
        <f>N73</f>
        <v>0</v>
      </c>
      <c r="P73" s="199">
        <f>N73</f>
        <v>0</v>
      </c>
      <c r="Q73" s="199">
        <f>N73</f>
        <v>0</v>
      </c>
      <c r="R73" s="251">
        <f>_xlfn.IFERROR((N73/I73*100),0)</f>
        <v>0</v>
      </c>
      <c r="S73" s="210"/>
      <c r="T73" s="199">
        <f>S73</f>
        <v>0</v>
      </c>
      <c r="U73" s="199">
        <f>S73</f>
        <v>0</v>
      </c>
      <c r="V73" s="199">
        <f>S73</f>
        <v>0</v>
      </c>
      <c r="W73" s="251">
        <f>_xlfn.IFERROR((S73/N73*100),0)</f>
        <v>0</v>
      </c>
      <c r="X73" s="210"/>
      <c r="Y73" s="199">
        <f>X73</f>
        <v>0</v>
      </c>
      <c r="Z73" s="199">
        <f>X73</f>
        <v>0</v>
      </c>
      <c r="AA73" s="199">
        <f>X73</f>
        <v>0</v>
      </c>
      <c r="AB73" s="98">
        <f>_xlfn.IFERROR((X73/S73*100),0)</f>
        <v>0</v>
      </c>
    </row>
    <row r="74" spans="1:28" ht="13.5" customHeight="1" hidden="1">
      <c r="A74" s="283"/>
      <c r="B74" s="10" t="s">
        <v>45</v>
      </c>
      <c r="C74" s="60" t="s">
        <v>7</v>
      </c>
      <c r="D74" s="37"/>
      <c r="E74" s="202">
        <f>F74+G74+H74</f>
        <v>0</v>
      </c>
      <c r="F74" s="204">
        <f>F73*F72</f>
        <v>0</v>
      </c>
      <c r="G74" s="204">
        <f>G73*G72</f>
        <v>0</v>
      </c>
      <c r="H74" s="204">
        <f>H73*H72</f>
        <v>0</v>
      </c>
      <c r="I74" s="202">
        <f>J74+K74+L74</f>
        <v>0</v>
      </c>
      <c r="J74" s="204">
        <f>J73*J72</f>
        <v>0</v>
      </c>
      <c r="K74" s="204">
        <f>K73*K72</f>
        <v>0</v>
      </c>
      <c r="L74" s="204">
        <f>L73*L72</f>
        <v>0</v>
      </c>
      <c r="M74" s="244">
        <f>_xlfn.IFERROR((I74/E74*100),0)</f>
        <v>0</v>
      </c>
      <c r="N74" s="202">
        <f>O74+P74+Q74</f>
        <v>0</v>
      </c>
      <c r="O74" s="204">
        <f>O73*O72</f>
        <v>0</v>
      </c>
      <c r="P74" s="204">
        <f>P73*P72</f>
        <v>0</v>
      </c>
      <c r="Q74" s="204">
        <f>Q73*Q72</f>
        <v>0</v>
      </c>
      <c r="R74" s="244">
        <f>_xlfn.IFERROR((N74/I74*100),0)</f>
        <v>0</v>
      </c>
      <c r="S74" s="202">
        <f>T74+U74+V74</f>
        <v>0</v>
      </c>
      <c r="T74" s="204">
        <f>T73*T72</f>
        <v>0</v>
      </c>
      <c r="U74" s="204">
        <f>U73*U72</f>
        <v>0</v>
      </c>
      <c r="V74" s="204">
        <f>V73*V72</f>
        <v>0</v>
      </c>
      <c r="W74" s="244">
        <f>_xlfn.IFERROR((S74/N74*100),0)</f>
        <v>0</v>
      </c>
      <c r="X74" s="202">
        <f>Y74+Z74+AA74</f>
        <v>0</v>
      </c>
      <c r="Y74" s="204">
        <f>Y73*Y72</f>
        <v>0</v>
      </c>
      <c r="Z74" s="204">
        <f>Z73*Z72</f>
        <v>0</v>
      </c>
      <c r="AA74" s="204">
        <f>AA73*AA72</f>
        <v>0</v>
      </c>
      <c r="AB74" s="63">
        <f>_xlfn.IFERROR((X74/S74*100),0)</f>
        <v>0</v>
      </c>
    </row>
    <row r="75" spans="1:28" ht="13.5" hidden="1">
      <c r="A75" s="286"/>
      <c r="B75" s="96" t="s">
        <v>46</v>
      </c>
      <c r="C75" s="72" t="s">
        <v>8</v>
      </c>
      <c r="D75" s="37"/>
      <c r="E75" s="202">
        <f>F75+G75+H75</f>
        <v>0</v>
      </c>
      <c r="F75" s="209"/>
      <c r="G75" s="209"/>
      <c r="H75" s="209"/>
      <c r="I75" s="202">
        <f>J75+K75+L75</f>
        <v>0</v>
      </c>
      <c r="J75" s="209"/>
      <c r="K75" s="209"/>
      <c r="L75" s="209"/>
      <c r="M75" s="252"/>
      <c r="N75" s="202">
        <f>O75+P75+Q75</f>
        <v>0</v>
      </c>
      <c r="O75" s="209"/>
      <c r="P75" s="209"/>
      <c r="Q75" s="209"/>
      <c r="R75" s="252"/>
      <c r="S75" s="202">
        <f>T75+U75+V75</f>
        <v>0</v>
      </c>
      <c r="T75" s="209"/>
      <c r="U75" s="209"/>
      <c r="V75" s="209"/>
      <c r="W75" s="252"/>
      <c r="X75" s="202">
        <f>Y75+Z75+AA75</f>
        <v>0</v>
      </c>
      <c r="Y75" s="209"/>
      <c r="Z75" s="209"/>
      <c r="AA75" s="209"/>
      <c r="AB75" s="99"/>
    </row>
    <row r="76" spans="1:28" s="75" customFormat="1" ht="12.75" hidden="1">
      <c r="A76" s="282"/>
      <c r="B76" s="97" t="s">
        <v>47</v>
      </c>
      <c r="C76" s="72" t="s">
        <v>44</v>
      </c>
      <c r="D76" s="38">
        <f>IF(ISERR(D77/D75),0,D77/D75)</f>
        <v>0</v>
      </c>
      <c r="E76" s="210"/>
      <c r="F76" s="199">
        <f>E76</f>
        <v>0</v>
      </c>
      <c r="G76" s="199">
        <f>E76</f>
        <v>0</v>
      </c>
      <c r="H76" s="199">
        <f>E76</f>
        <v>0</v>
      </c>
      <c r="I76" s="210"/>
      <c r="J76" s="199">
        <f>I76</f>
        <v>0</v>
      </c>
      <c r="K76" s="199">
        <f>I76</f>
        <v>0</v>
      </c>
      <c r="L76" s="199">
        <f>I76</f>
        <v>0</v>
      </c>
      <c r="M76" s="251">
        <f>_xlfn.IFERROR((I76/E76*100),0)</f>
        <v>0</v>
      </c>
      <c r="N76" s="210"/>
      <c r="O76" s="199">
        <f>N76</f>
        <v>0</v>
      </c>
      <c r="P76" s="199">
        <f>N76</f>
        <v>0</v>
      </c>
      <c r="Q76" s="199">
        <f>N76</f>
        <v>0</v>
      </c>
      <c r="R76" s="251">
        <f>_xlfn.IFERROR((N76/I76*100),0)</f>
        <v>0</v>
      </c>
      <c r="S76" s="210"/>
      <c r="T76" s="199">
        <f>S76</f>
        <v>0</v>
      </c>
      <c r="U76" s="199">
        <f>S76</f>
        <v>0</v>
      </c>
      <c r="V76" s="199">
        <f>S76</f>
        <v>0</v>
      </c>
      <c r="W76" s="251">
        <f>_xlfn.IFERROR((S76/N76*100),0)</f>
        <v>0</v>
      </c>
      <c r="X76" s="210"/>
      <c r="Y76" s="199">
        <f>X76</f>
        <v>0</v>
      </c>
      <c r="Z76" s="199">
        <f>X76</f>
        <v>0</v>
      </c>
      <c r="AA76" s="199">
        <f>X76</f>
        <v>0</v>
      </c>
      <c r="AB76" s="98">
        <f>_xlfn.IFERROR((X76/S76*100),0)</f>
        <v>0</v>
      </c>
    </row>
    <row r="77" spans="1:28" ht="12.75" hidden="1">
      <c r="A77" s="283"/>
      <c r="B77" s="10" t="s">
        <v>45</v>
      </c>
      <c r="C77" s="60" t="s">
        <v>7</v>
      </c>
      <c r="D77" s="37"/>
      <c r="E77" s="202">
        <f>F77+G77+H77</f>
        <v>0</v>
      </c>
      <c r="F77" s="204">
        <f>F76*F75</f>
        <v>0</v>
      </c>
      <c r="G77" s="204">
        <f>G76*G75</f>
        <v>0</v>
      </c>
      <c r="H77" s="204">
        <f>H76*H75</f>
        <v>0</v>
      </c>
      <c r="I77" s="202">
        <f>J77+K77+L77</f>
        <v>0</v>
      </c>
      <c r="J77" s="204">
        <f>J76*J75</f>
        <v>0</v>
      </c>
      <c r="K77" s="204">
        <f>K76*K75</f>
        <v>0</v>
      </c>
      <c r="L77" s="204">
        <f>L76*L75</f>
        <v>0</v>
      </c>
      <c r="M77" s="244">
        <f>_xlfn.IFERROR((I77/E77*100),0)</f>
        <v>0</v>
      </c>
      <c r="N77" s="202">
        <f>O77+P77+Q77</f>
        <v>0</v>
      </c>
      <c r="O77" s="204">
        <f>O76*O75</f>
        <v>0</v>
      </c>
      <c r="P77" s="204">
        <f>P76*P75</f>
        <v>0</v>
      </c>
      <c r="Q77" s="204">
        <f>Q76*Q75</f>
        <v>0</v>
      </c>
      <c r="R77" s="244">
        <f>_xlfn.IFERROR((N77/I77*100),0)</f>
        <v>0</v>
      </c>
      <c r="S77" s="202">
        <f>T77+U77+V77</f>
        <v>0</v>
      </c>
      <c r="T77" s="204">
        <f>T76*T75</f>
        <v>0</v>
      </c>
      <c r="U77" s="204">
        <f>U76*U75</f>
        <v>0</v>
      </c>
      <c r="V77" s="204">
        <f>V76*V75</f>
        <v>0</v>
      </c>
      <c r="W77" s="244">
        <f>_xlfn.IFERROR((S77/N77*100),0)</f>
        <v>0</v>
      </c>
      <c r="X77" s="202">
        <f>Y77+Z77+AA77</f>
        <v>0</v>
      </c>
      <c r="Y77" s="204">
        <f>Y76*Y75</f>
        <v>0</v>
      </c>
      <c r="Z77" s="204">
        <f>Z76*Z75</f>
        <v>0</v>
      </c>
      <c r="AA77" s="204">
        <f>AA76*AA75</f>
        <v>0</v>
      </c>
      <c r="AB77" s="63">
        <f>_xlfn.IFERROR((X77/S77*100),0)</f>
        <v>0</v>
      </c>
    </row>
    <row r="78" spans="1:28" ht="13.5" customHeight="1" hidden="1">
      <c r="A78" s="286"/>
      <c r="B78" s="96" t="s">
        <v>48</v>
      </c>
      <c r="C78" s="72" t="s">
        <v>8</v>
      </c>
      <c r="D78" s="37"/>
      <c r="E78" s="202">
        <f>F78+G78+H78</f>
        <v>0</v>
      </c>
      <c r="F78" s="209"/>
      <c r="G78" s="209"/>
      <c r="H78" s="209"/>
      <c r="I78" s="202">
        <f>J78+K78+L78</f>
        <v>0</v>
      </c>
      <c r="J78" s="209"/>
      <c r="K78" s="209"/>
      <c r="L78" s="209"/>
      <c r="M78" s="249"/>
      <c r="N78" s="202">
        <f>O78+P78+Q78</f>
        <v>0</v>
      </c>
      <c r="O78" s="209"/>
      <c r="P78" s="209"/>
      <c r="Q78" s="209"/>
      <c r="R78" s="249"/>
      <c r="S78" s="202">
        <f>T78+U78+V78</f>
        <v>0</v>
      </c>
      <c r="T78" s="209"/>
      <c r="U78" s="209"/>
      <c r="V78" s="209"/>
      <c r="W78" s="249"/>
      <c r="X78" s="202">
        <f>Y78+Z78+AA78</f>
        <v>0</v>
      </c>
      <c r="Y78" s="209"/>
      <c r="Z78" s="209"/>
      <c r="AA78" s="209"/>
      <c r="AB78" s="91"/>
    </row>
    <row r="79" spans="1:28" s="75" customFormat="1" ht="12.75" customHeight="1" hidden="1">
      <c r="A79" s="282"/>
      <c r="B79" s="97" t="s">
        <v>49</v>
      </c>
      <c r="C79" s="72" t="s">
        <v>44</v>
      </c>
      <c r="D79" s="38">
        <f>IF(ISERR(D80/D78),0,D80/D78)</f>
        <v>0</v>
      </c>
      <c r="E79" s="210"/>
      <c r="F79" s="199">
        <f>E79</f>
        <v>0</v>
      </c>
      <c r="G79" s="199">
        <f>E79</f>
        <v>0</v>
      </c>
      <c r="H79" s="199">
        <f>E79</f>
        <v>0</v>
      </c>
      <c r="I79" s="210"/>
      <c r="J79" s="199">
        <f>I79</f>
        <v>0</v>
      </c>
      <c r="K79" s="199">
        <f>I79</f>
        <v>0</v>
      </c>
      <c r="L79" s="199">
        <f>I79</f>
        <v>0</v>
      </c>
      <c r="M79" s="251">
        <f>_xlfn.IFERROR((I79/E79*100),0)</f>
        <v>0</v>
      </c>
      <c r="N79" s="210"/>
      <c r="O79" s="199">
        <f>N79</f>
        <v>0</v>
      </c>
      <c r="P79" s="199">
        <f>N79</f>
        <v>0</v>
      </c>
      <c r="Q79" s="199">
        <f>N79</f>
        <v>0</v>
      </c>
      <c r="R79" s="251">
        <f>_xlfn.IFERROR((N79/I79*100),0)</f>
        <v>0</v>
      </c>
      <c r="S79" s="210"/>
      <c r="T79" s="199">
        <f>S79</f>
        <v>0</v>
      </c>
      <c r="U79" s="199">
        <f>S79</f>
        <v>0</v>
      </c>
      <c r="V79" s="199">
        <f>S79</f>
        <v>0</v>
      </c>
      <c r="W79" s="251">
        <f>_xlfn.IFERROR((S79/N79*100),0)</f>
        <v>0</v>
      </c>
      <c r="X79" s="210"/>
      <c r="Y79" s="199">
        <f>X79</f>
        <v>0</v>
      </c>
      <c r="Z79" s="199">
        <f>X79</f>
        <v>0</v>
      </c>
      <c r="AA79" s="199">
        <f>X79</f>
        <v>0</v>
      </c>
      <c r="AB79" s="98">
        <f>_xlfn.IFERROR((X79/S79*100),0)</f>
        <v>0</v>
      </c>
    </row>
    <row r="80" spans="1:28" ht="12.75" customHeight="1" hidden="1">
      <c r="A80" s="283"/>
      <c r="B80" s="10" t="s">
        <v>45</v>
      </c>
      <c r="C80" s="60" t="s">
        <v>7</v>
      </c>
      <c r="D80" s="37"/>
      <c r="E80" s="202">
        <f>F80+G80+H80</f>
        <v>0</v>
      </c>
      <c r="F80" s="204">
        <f>F79*F78</f>
        <v>0</v>
      </c>
      <c r="G80" s="204">
        <f>G79*G78</f>
        <v>0</v>
      </c>
      <c r="H80" s="204">
        <f>H79*H78</f>
        <v>0</v>
      </c>
      <c r="I80" s="202">
        <f>J80+K80+L80</f>
        <v>0</v>
      </c>
      <c r="J80" s="204">
        <f>J79*J78</f>
        <v>0</v>
      </c>
      <c r="K80" s="204">
        <f>K79*K78</f>
        <v>0</v>
      </c>
      <c r="L80" s="204">
        <f>L79*L78</f>
        <v>0</v>
      </c>
      <c r="M80" s="244">
        <f>_xlfn.IFERROR((I80/E80*100),0)</f>
        <v>0</v>
      </c>
      <c r="N80" s="202">
        <f>O80+P80+Q80</f>
        <v>0</v>
      </c>
      <c r="O80" s="204">
        <f>O79*O78</f>
        <v>0</v>
      </c>
      <c r="P80" s="204">
        <f>P79*P78</f>
        <v>0</v>
      </c>
      <c r="Q80" s="204">
        <f>Q79*Q78</f>
        <v>0</v>
      </c>
      <c r="R80" s="244">
        <f>_xlfn.IFERROR((N80/I80*100),0)</f>
        <v>0</v>
      </c>
      <c r="S80" s="202">
        <f>T80+U80+V80</f>
        <v>0</v>
      </c>
      <c r="T80" s="204">
        <f>T79*T78</f>
        <v>0</v>
      </c>
      <c r="U80" s="204">
        <f>U79*U78</f>
        <v>0</v>
      </c>
      <c r="V80" s="204">
        <f>V79*V78</f>
        <v>0</v>
      </c>
      <c r="W80" s="244">
        <f>_xlfn.IFERROR((S80/N80*100),0)</f>
        <v>0</v>
      </c>
      <c r="X80" s="202">
        <f>Y80+Z80+AA80</f>
        <v>0</v>
      </c>
      <c r="Y80" s="204">
        <f>Y79*Y78</f>
        <v>0</v>
      </c>
      <c r="Z80" s="204">
        <f>Z79*Z78</f>
        <v>0</v>
      </c>
      <c r="AA80" s="204">
        <f>AA79*AA78</f>
        <v>0</v>
      </c>
      <c r="AB80" s="63">
        <f>_xlfn.IFERROR((X80/S80*100),0)</f>
        <v>0</v>
      </c>
    </row>
    <row r="81" spans="1:28" ht="13.5" customHeight="1" hidden="1">
      <c r="A81" s="286"/>
      <c r="B81" s="96" t="s">
        <v>50</v>
      </c>
      <c r="C81" s="72" t="s">
        <v>8</v>
      </c>
      <c r="D81" s="37"/>
      <c r="E81" s="202">
        <f>F81+G81+H81</f>
        <v>0</v>
      </c>
      <c r="F81" s="209"/>
      <c r="G81" s="209"/>
      <c r="H81" s="209"/>
      <c r="I81" s="202">
        <f>J81+K81+L81</f>
        <v>0</v>
      </c>
      <c r="J81" s="209"/>
      <c r="K81" s="209"/>
      <c r="L81" s="209"/>
      <c r="M81" s="252"/>
      <c r="N81" s="202">
        <f>O81+P81+Q81</f>
        <v>0</v>
      </c>
      <c r="O81" s="209"/>
      <c r="P81" s="209"/>
      <c r="Q81" s="209"/>
      <c r="R81" s="252"/>
      <c r="S81" s="202">
        <f>T81+U81+V81</f>
        <v>0</v>
      </c>
      <c r="T81" s="209"/>
      <c r="U81" s="209"/>
      <c r="V81" s="209"/>
      <c r="W81" s="252"/>
      <c r="X81" s="202">
        <f>Y81+Z81+AA81</f>
        <v>0</v>
      </c>
      <c r="Y81" s="209"/>
      <c r="Z81" s="209"/>
      <c r="AA81" s="209"/>
      <c r="AB81" s="99"/>
    </row>
    <row r="82" spans="1:28" s="75" customFormat="1" ht="12.75" customHeight="1" hidden="1">
      <c r="A82" s="282"/>
      <c r="B82" s="97" t="s">
        <v>51</v>
      </c>
      <c r="C82" s="72" t="s">
        <v>44</v>
      </c>
      <c r="D82" s="38">
        <f>IF(ISERR(D83/D81),0,D83/D81)</f>
        <v>0</v>
      </c>
      <c r="E82" s="210"/>
      <c r="F82" s="199">
        <f>E82</f>
        <v>0</v>
      </c>
      <c r="G82" s="199">
        <f>E82</f>
        <v>0</v>
      </c>
      <c r="H82" s="199">
        <f>E82</f>
        <v>0</v>
      </c>
      <c r="I82" s="210"/>
      <c r="J82" s="199">
        <f>I82</f>
        <v>0</v>
      </c>
      <c r="K82" s="199">
        <f>I82</f>
        <v>0</v>
      </c>
      <c r="L82" s="199">
        <f>I82</f>
        <v>0</v>
      </c>
      <c r="M82" s="251">
        <f>_xlfn.IFERROR((I82/E82*100),0)</f>
        <v>0</v>
      </c>
      <c r="N82" s="210"/>
      <c r="O82" s="199">
        <f>N82</f>
        <v>0</v>
      </c>
      <c r="P82" s="199">
        <f>N82</f>
        <v>0</v>
      </c>
      <c r="Q82" s="199">
        <f>N82</f>
        <v>0</v>
      </c>
      <c r="R82" s="251">
        <f>_xlfn.IFERROR((N82/I82*100),0)</f>
        <v>0</v>
      </c>
      <c r="S82" s="210"/>
      <c r="T82" s="199">
        <f>S82</f>
        <v>0</v>
      </c>
      <c r="U82" s="199">
        <f>S82</f>
        <v>0</v>
      </c>
      <c r="V82" s="199">
        <f>S82</f>
        <v>0</v>
      </c>
      <c r="W82" s="251">
        <f>_xlfn.IFERROR((S82/N82*100),0)</f>
        <v>0</v>
      </c>
      <c r="X82" s="210"/>
      <c r="Y82" s="199">
        <f>X82</f>
        <v>0</v>
      </c>
      <c r="Z82" s="199">
        <f>X82</f>
        <v>0</v>
      </c>
      <c r="AA82" s="199">
        <f>X82</f>
        <v>0</v>
      </c>
      <c r="AB82" s="98">
        <f>_xlfn.IFERROR((X82/S82*100),0)</f>
        <v>0</v>
      </c>
    </row>
    <row r="83" spans="1:28" ht="12.75" customHeight="1" hidden="1">
      <c r="A83" s="283"/>
      <c r="B83" s="10" t="s">
        <v>45</v>
      </c>
      <c r="C83" s="60" t="s">
        <v>7</v>
      </c>
      <c r="D83" s="37"/>
      <c r="E83" s="202">
        <f>F83+G83+H83</f>
        <v>0</v>
      </c>
      <c r="F83" s="204">
        <f>F82*F81</f>
        <v>0</v>
      </c>
      <c r="G83" s="204">
        <f>G82*G81</f>
        <v>0</v>
      </c>
      <c r="H83" s="204">
        <f>H82*H81</f>
        <v>0</v>
      </c>
      <c r="I83" s="202">
        <f>J83+K83+L83</f>
        <v>0</v>
      </c>
      <c r="J83" s="204">
        <f>J82*J81</f>
        <v>0</v>
      </c>
      <c r="K83" s="204">
        <f>K82*K81</f>
        <v>0</v>
      </c>
      <c r="L83" s="204">
        <f>L82*L81</f>
        <v>0</v>
      </c>
      <c r="M83" s="244">
        <f>_xlfn.IFERROR((I83/E83*100),0)</f>
        <v>0</v>
      </c>
      <c r="N83" s="202">
        <f>O83+P83+Q83</f>
        <v>0</v>
      </c>
      <c r="O83" s="204">
        <f>O82*O81</f>
        <v>0</v>
      </c>
      <c r="P83" s="204">
        <f>P82*P81</f>
        <v>0</v>
      </c>
      <c r="Q83" s="204">
        <f>Q82*Q81</f>
        <v>0</v>
      </c>
      <c r="R83" s="244">
        <f>_xlfn.IFERROR((N83/I83*100),0)</f>
        <v>0</v>
      </c>
      <c r="S83" s="202">
        <f>T83+U83+V83</f>
        <v>0</v>
      </c>
      <c r="T83" s="204">
        <f>T82*T81</f>
        <v>0</v>
      </c>
      <c r="U83" s="204">
        <f>U82*U81</f>
        <v>0</v>
      </c>
      <c r="V83" s="204">
        <f>V82*V81</f>
        <v>0</v>
      </c>
      <c r="W83" s="244">
        <f>_xlfn.IFERROR((S83/N83*100),0)</f>
        <v>0</v>
      </c>
      <c r="X83" s="202">
        <f>Y83+Z83+AA83</f>
        <v>0</v>
      </c>
      <c r="Y83" s="204">
        <f>Y82*Y81</f>
        <v>0</v>
      </c>
      <c r="Z83" s="204">
        <f>Z82*Z81</f>
        <v>0</v>
      </c>
      <c r="AA83" s="204">
        <f>AA82*AA81</f>
        <v>0</v>
      </c>
      <c r="AB83" s="63">
        <f>_xlfn.IFERROR((X83/S83*100),0)</f>
        <v>0</v>
      </c>
    </row>
    <row r="84" spans="1:28" ht="13.5" thickTop="1">
      <c r="A84" s="291" t="s">
        <v>25</v>
      </c>
      <c r="B84" s="275" t="s">
        <v>35</v>
      </c>
      <c r="C84" s="100" t="s">
        <v>30</v>
      </c>
      <c r="D84" s="31">
        <f>D87</f>
        <v>0</v>
      </c>
      <c r="E84" s="202">
        <f>F84+G84+H84</f>
        <v>0</v>
      </c>
      <c r="F84" s="205">
        <f aca="true" t="shared" si="11" ref="F84:H86">F87</f>
        <v>0</v>
      </c>
      <c r="G84" s="205">
        <f t="shared" si="11"/>
        <v>0</v>
      </c>
      <c r="H84" s="205">
        <f t="shared" si="11"/>
        <v>0</v>
      </c>
      <c r="I84" s="202">
        <f>J84+K84+L84</f>
        <v>0</v>
      </c>
      <c r="J84" s="205">
        <f aca="true" t="shared" si="12" ref="J84:L86">J87</f>
        <v>0</v>
      </c>
      <c r="K84" s="205">
        <f t="shared" si="12"/>
        <v>0</v>
      </c>
      <c r="L84" s="205">
        <f t="shared" si="12"/>
        <v>0</v>
      </c>
      <c r="M84" s="253"/>
      <c r="N84" s="202">
        <f>O84+P84+Q84</f>
        <v>0</v>
      </c>
      <c r="O84" s="205">
        <f aca="true" t="shared" si="13" ref="O84:Q86">O87</f>
        <v>0</v>
      </c>
      <c r="P84" s="205">
        <f t="shared" si="13"/>
        <v>0</v>
      </c>
      <c r="Q84" s="205">
        <f t="shared" si="13"/>
        <v>0</v>
      </c>
      <c r="R84" s="253"/>
      <c r="S84" s="202">
        <f>T84+U84+V84</f>
        <v>0</v>
      </c>
      <c r="T84" s="205">
        <f aca="true" t="shared" si="14" ref="T84:V86">T87</f>
        <v>0</v>
      </c>
      <c r="U84" s="205">
        <f t="shared" si="14"/>
        <v>0</v>
      </c>
      <c r="V84" s="205">
        <f t="shared" si="14"/>
        <v>0</v>
      </c>
      <c r="W84" s="253"/>
      <c r="X84" s="202">
        <f>Y84+Z84+AA84</f>
        <v>0</v>
      </c>
      <c r="Y84" s="205">
        <f aca="true" t="shared" si="15" ref="Y84:AA86">Y87</f>
        <v>0</v>
      </c>
      <c r="Z84" s="205">
        <f t="shared" si="15"/>
        <v>0</v>
      </c>
      <c r="AA84" s="205">
        <f t="shared" si="15"/>
        <v>0</v>
      </c>
      <c r="AB84" s="101"/>
    </row>
    <row r="85" spans="1:28" ht="13.5">
      <c r="A85" s="290"/>
      <c r="B85" s="276"/>
      <c r="C85" s="103" t="s">
        <v>54</v>
      </c>
      <c r="D85" s="73">
        <f>D88</f>
        <v>0</v>
      </c>
      <c r="E85" s="202">
        <f>E88</f>
        <v>0</v>
      </c>
      <c r="F85" s="199">
        <f t="shared" si="11"/>
        <v>0</v>
      </c>
      <c r="G85" s="199">
        <f t="shared" si="11"/>
        <v>0</v>
      </c>
      <c r="H85" s="199">
        <f t="shared" si="11"/>
        <v>0</v>
      </c>
      <c r="I85" s="202">
        <f>I88</f>
        <v>0</v>
      </c>
      <c r="J85" s="199">
        <f t="shared" si="12"/>
        <v>0</v>
      </c>
      <c r="K85" s="199">
        <f t="shared" si="12"/>
        <v>0</v>
      </c>
      <c r="L85" s="199">
        <f t="shared" si="12"/>
        <v>0</v>
      </c>
      <c r="M85" s="244">
        <f>_xlfn.IFERROR((I85/E85*100),0)</f>
        <v>0</v>
      </c>
      <c r="N85" s="202">
        <f>N88</f>
        <v>0</v>
      </c>
      <c r="O85" s="199">
        <f t="shared" si="13"/>
        <v>0</v>
      </c>
      <c r="P85" s="199">
        <f t="shared" si="13"/>
        <v>0</v>
      </c>
      <c r="Q85" s="199">
        <f t="shared" si="13"/>
        <v>0</v>
      </c>
      <c r="R85" s="244">
        <f>_xlfn.IFERROR((N85/I85*100),0)</f>
        <v>0</v>
      </c>
      <c r="S85" s="202">
        <f>S88</f>
        <v>0</v>
      </c>
      <c r="T85" s="199">
        <f t="shared" si="14"/>
        <v>0</v>
      </c>
      <c r="U85" s="199">
        <f t="shared" si="14"/>
        <v>0</v>
      </c>
      <c r="V85" s="199">
        <f t="shared" si="14"/>
        <v>0</v>
      </c>
      <c r="W85" s="244">
        <f>_xlfn.IFERROR((S85/N85*100),0)</f>
        <v>0</v>
      </c>
      <c r="X85" s="202">
        <f>X88</f>
        <v>0</v>
      </c>
      <c r="Y85" s="199">
        <f t="shared" si="15"/>
        <v>0</v>
      </c>
      <c r="Z85" s="199">
        <f t="shared" si="15"/>
        <v>0</v>
      </c>
      <c r="AA85" s="199">
        <f t="shared" si="15"/>
        <v>0</v>
      </c>
      <c r="AB85" s="63">
        <f>_xlfn.IFERROR((X85/S85*100),0)</f>
        <v>0</v>
      </c>
    </row>
    <row r="86" spans="1:28" ht="14.25" customHeight="1" thickBot="1">
      <c r="A86" s="292"/>
      <c r="B86" s="277"/>
      <c r="C86" s="104" t="s">
        <v>7</v>
      </c>
      <c r="D86" s="95">
        <f>D89</f>
        <v>0</v>
      </c>
      <c r="E86" s="211">
        <f>F86+G86+H86</f>
        <v>0</v>
      </c>
      <c r="F86" s="212">
        <f t="shared" si="11"/>
        <v>0</v>
      </c>
      <c r="G86" s="212">
        <f t="shared" si="11"/>
        <v>0</v>
      </c>
      <c r="H86" s="212">
        <f t="shared" si="11"/>
        <v>0</v>
      </c>
      <c r="I86" s="211">
        <f>J86+K86+L86</f>
        <v>0</v>
      </c>
      <c r="J86" s="212">
        <f t="shared" si="12"/>
        <v>0</v>
      </c>
      <c r="K86" s="212">
        <f t="shared" si="12"/>
        <v>0</v>
      </c>
      <c r="L86" s="212">
        <f t="shared" si="12"/>
        <v>0</v>
      </c>
      <c r="M86" s="248">
        <f>_xlfn.IFERROR((I86/E86*100),0)</f>
        <v>0</v>
      </c>
      <c r="N86" s="211">
        <f>O86+P86+Q86</f>
        <v>0</v>
      </c>
      <c r="O86" s="212">
        <f t="shared" si="13"/>
        <v>0</v>
      </c>
      <c r="P86" s="212">
        <f t="shared" si="13"/>
        <v>0</v>
      </c>
      <c r="Q86" s="212">
        <f t="shared" si="13"/>
        <v>0</v>
      </c>
      <c r="R86" s="248">
        <f>_xlfn.IFERROR((N86/I86*100),0)</f>
        <v>0</v>
      </c>
      <c r="S86" s="211">
        <f>T86+U86+V86</f>
        <v>0</v>
      </c>
      <c r="T86" s="212">
        <f t="shared" si="14"/>
        <v>0</v>
      </c>
      <c r="U86" s="212">
        <f t="shared" si="14"/>
        <v>0</v>
      </c>
      <c r="V86" s="212">
        <f t="shared" si="14"/>
        <v>0</v>
      </c>
      <c r="W86" s="248">
        <f>_xlfn.IFERROR((S86/N86*100),0)</f>
        <v>0</v>
      </c>
      <c r="X86" s="211">
        <f>Y86+Z86+AA86</f>
        <v>0</v>
      </c>
      <c r="Y86" s="212">
        <f t="shared" si="15"/>
        <v>0</v>
      </c>
      <c r="Z86" s="212">
        <f t="shared" si="15"/>
        <v>0</v>
      </c>
      <c r="AA86" s="212">
        <f t="shared" si="15"/>
        <v>0</v>
      </c>
      <c r="AB86" s="79">
        <f>_xlfn.IFERROR((X86/S86*100),0)</f>
        <v>0</v>
      </c>
    </row>
    <row r="87" spans="1:28" ht="14.25" hidden="1" thickTop="1">
      <c r="A87" s="8"/>
      <c r="B87" s="105" t="s">
        <v>52</v>
      </c>
      <c r="C87" s="106" t="s">
        <v>30</v>
      </c>
      <c r="D87" s="37"/>
      <c r="E87" s="208">
        <f>F87+G87+H87</f>
        <v>0</v>
      </c>
      <c r="F87" s="209"/>
      <c r="G87" s="209"/>
      <c r="H87" s="209"/>
      <c r="I87" s="208">
        <f>J87+K87+L87</f>
        <v>0</v>
      </c>
      <c r="J87" s="209"/>
      <c r="K87" s="209"/>
      <c r="L87" s="209"/>
      <c r="M87" s="249"/>
      <c r="N87" s="208">
        <f>O87+P87+Q87</f>
        <v>0</v>
      </c>
      <c r="O87" s="209"/>
      <c r="P87" s="209"/>
      <c r="Q87" s="209"/>
      <c r="R87" s="249"/>
      <c r="S87" s="208">
        <f>T87+U87+V87</f>
        <v>0</v>
      </c>
      <c r="T87" s="209"/>
      <c r="U87" s="209"/>
      <c r="V87" s="209"/>
      <c r="W87" s="249"/>
      <c r="X87" s="208">
        <f>Y87+Z87+AA87</f>
        <v>0</v>
      </c>
      <c r="Y87" s="209"/>
      <c r="Z87" s="209"/>
      <c r="AA87" s="209"/>
      <c r="AB87" s="107"/>
    </row>
    <row r="88" spans="1:28" ht="13.5" hidden="1">
      <c r="A88" s="33"/>
      <c r="B88" s="105" t="s">
        <v>53</v>
      </c>
      <c r="C88" s="103" t="s">
        <v>54</v>
      </c>
      <c r="D88" s="38">
        <f>IF(ISERR(D89/D87),0,D89/D87)</f>
        <v>0</v>
      </c>
      <c r="E88" s="210"/>
      <c r="F88" s="199">
        <f>E88</f>
        <v>0</v>
      </c>
      <c r="G88" s="199">
        <f>E88</f>
        <v>0</v>
      </c>
      <c r="H88" s="199">
        <f>E88</f>
        <v>0</v>
      </c>
      <c r="I88" s="210"/>
      <c r="J88" s="199">
        <f>I88</f>
        <v>0</v>
      </c>
      <c r="K88" s="199">
        <f>I88</f>
        <v>0</v>
      </c>
      <c r="L88" s="199">
        <f>I88</f>
        <v>0</v>
      </c>
      <c r="M88" s="244">
        <f>_xlfn.IFERROR((I88/E88*100),0)</f>
        <v>0</v>
      </c>
      <c r="N88" s="210"/>
      <c r="O88" s="199">
        <f>N88</f>
        <v>0</v>
      </c>
      <c r="P88" s="199">
        <f>N88</f>
        <v>0</v>
      </c>
      <c r="Q88" s="199">
        <f>N88</f>
        <v>0</v>
      </c>
      <c r="R88" s="244">
        <f>_xlfn.IFERROR((N88/I88*100),0)</f>
        <v>0</v>
      </c>
      <c r="S88" s="210"/>
      <c r="T88" s="199">
        <f>S88</f>
        <v>0</v>
      </c>
      <c r="U88" s="199">
        <f>S88</f>
        <v>0</v>
      </c>
      <c r="V88" s="199">
        <f>S88</f>
        <v>0</v>
      </c>
      <c r="W88" s="244">
        <f>_xlfn.IFERROR((S88/N88*100),0)</f>
        <v>0</v>
      </c>
      <c r="X88" s="210"/>
      <c r="Y88" s="199">
        <f>X88</f>
        <v>0</v>
      </c>
      <c r="Z88" s="199">
        <f>X88</f>
        <v>0</v>
      </c>
      <c r="AA88" s="199">
        <f>X88</f>
        <v>0</v>
      </c>
      <c r="AB88" s="63">
        <f>_xlfn.IFERROR((X88/S88*100),0)</f>
        <v>0</v>
      </c>
    </row>
    <row r="89" spans="1:28" ht="13.5" hidden="1">
      <c r="A89" s="33"/>
      <c r="B89" s="108" t="s">
        <v>45</v>
      </c>
      <c r="C89" s="35" t="s">
        <v>7</v>
      </c>
      <c r="D89" s="37"/>
      <c r="E89" s="202">
        <f>F89+G89+H89</f>
        <v>0</v>
      </c>
      <c r="F89" s="204">
        <f>F88*F87</f>
        <v>0</v>
      </c>
      <c r="G89" s="204">
        <f>G88*G87</f>
        <v>0</v>
      </c>
      <c r="H89" s="204">
        <f>H88*H87</f>
        <v>0</v>
      </c>
      <c r="I89" s="202">
        <f>J89+K89+L89</f>
        <v>0</v>
      </c>
      <c r="J89" s="204">
        <f>J88*J87</f>
        <v>0</v>
      </c>
      <c r="K89" s="204">
        <f>K88*K87</f>
        <v>0</v>
      </c>
      <c r="L89" s="204">
        <f>L88*L87</f>
        <v>0</v>
      </c>
      <c r="M89" s="244">
        <f>_xlfn.IFERROR((I89/E89*100),0)</f>
        <v>0</v>
      </c>
      <c r="N89" s="202">
        <f>O89+P89+Q89</f>
        <v>0</v>
      </c>
      <c r="O89" s="204">
        <f>O88*O87</f>
        <v>0</v>
      </c>
      <c r="P89" s="204">
        <f>P88*P87</f>
        <v>0</v>
      </c>
      <c r="Q89" s="204">
        <f>Q88*Q87</f>
        <v>0</v>
      </c>
      <c r="R89" s="244">
        <f>_xlfn.IFERROR((N89/I89*100),0)</f>
        <v>0</v>
      </c>
      <c r="S89" s="202">
        <f>T89+U89+V89</f>
        <v>0</v>
      </c>
      <c r="T89" s="204">
        <f>T88*T87</f>
        <v>0</v>
      </c>
      <c r="U89" s="204">
        <f>U88*U87</f>
        <v>0</v>
      </c>
      <c r="V89" s="204">
        <f>V88*V87</f>
        <v>0</v>
      </c>
      <c r="W89" s="244">
        <f>_xlfn.IFERROR((S89/N89*100),0)</f>
        <v>0</v>
      </c>
      <c r="X89" s="202">
        <f>Y89+Z89+AA89</f>
        <v>0</v>
      </c>
      <c r="Y89" s="204">
        <f>Y88*Y87</f>
        <v>0</v>
      </c>
      <c r="Z89" s="204">
        <f>Z88*Z87</f>
        <v>0</v>
      </c>
      <c r="AA89" s="204">
        <f>AA88*AA87</f>
        <v>0</v>
      </c>
      <c r="AB89" s="63">
        <f>_xlfn.IFERROR((X89/S89*100),0)</f>
        <v>0</v>
      </c>
    </row>
    <row r="90" spans="1:28" ht="13.5" hidden="1">
      <c r="A90" s="33"/>
      <c r="B90" s="109" t="s">
        <v>112</v>
      </c>
      <c r="C90" s="100" t="s">
        <v>30</v>
      </c>
      <c r="D90" s="37"/>
      <c r="E90" s="202">
        <f>F90+G90+H90</f>
        <v>0</v>
      </c>
      <c r="F90" s="213"/>
      <c r="G90" s="194"/>
      <c r="H90" s="213"/>
      <c r="I90" s="202">
        <f>J90+K90+L90</f>
        <v>0</v>
      </c>
      <c r="J90" s="213"/>
      <c r="K90" s="194"/>
      <c r="L90" s="213"/>
      <c r="M90" s="252"/>
      <c r="N90" s="202">
        <f>O90+P90+Q90</f>
        <v>0</v>
      </c>
      <c r="O90" s="213"/>
      <c r="P90" s="194"/>
      <c r="Q90" s="213"/>
      <c r="R90" s="252"/>
      <c r="S90" s="202">
        <f>T90+U90+V90</f>
        <v>0</v>
      </c>
      <c r="T90" s="213"/>
      <c r="U90" s="194"/>
      <c r="V90" s="213"/>
      <c r="W90" s="252"/>
      <c r="X90" s="202">
        <f>Y90+Z90+AA90</f>
        <v>0</v>
      </c>
      <c r="Y90" s="213"/>
      <c r="Z90" s="194"/>
      <c r="AA90" s="213"/>
      <c r="AB90" s="110"/>
    </row>
    <row r="91" spans="1:28" ht="13.5" customHeight="1" thickTop="1">
      <c r="A91" s="278" t="s">
        <v>105</v>
      </c>
      <c r="B91" s="280" t="s">
        <v>9</v>
      </c>
      <c r="C91" s="60" t="s">
        <v>81</v>
      </c>
      <c r="D91" s="37"/>
      <c r="E91" s="202">
        <f>F91+G91+H91</f>
        <v>0</v>
      </c>
      <c r="F91" s="194"/>
      <c r="G91" s="194"/>
      <c r="H91" s="194"/>
      <c r="I91" s="202">
        <f>J91+K91+L91</f>
        <v>0</v>
      </c>
      <c r="J91" s="194"/>
      <c r="K91" s="194"/>
      <c r="L91" s="194"/>
      <c r="M91" s="254"/>
      <c r="N91" s="202">
        <f>O91+P91+Q91</f>
        <v>0</v>
      </c>
      <c r="O91" s="194"/>
      <c r="P91" s="194"/>
      <c r="Q91" s="194"/>
      <c r="R91" s="254"/>
      <c r="S91" s="202">
        <f>T91+U91+V91</f>
        <v>0</v>
      </c>
      <c r="T91" s="194"/>
      <c r="U91" s="194"/>
      <c r="V91" s="194"/>
      <c r="W91" s="254"/>
      <c r="X91" s="202">
        <f>Y91+Z91+AA91</f>
        <v>0</v>
      </c>
      <c r="Y91" s="194"/>
      <c r="Z91" s="194"/>
      <c r="AA91" s="194"/>
      <c r="AB91" s="232"/>
    </row>
    <row r="92" spans="1:28" ht="13.5" customHeight="1">
      <c r="A92" s="278"/>
      <c r="B92" s="280"/>
      <c r="C92" s="111" t="s">
        <v>54</v>
      </c>
      <c r="D92" s="38">
        <f>IF(ISERR(D93/D91),0,D93/D91)</f>
        <v>0</v>
      </c>
      <c r="E92" s="210"/>
      <c r="F92" s="199">
        <f>E92</f>
        <v>0</v>
      </c>
      <c r="G92" s="199">
        <f>E92</f>
        <v>0</v>
      </c>
      <c r="H92" s="199">
        <f>E92</f>
        <v>0</v>
      </c>
      <c r="I92" s="210"/>
      <c r="J92" s="199">
        <f>I92</f>
        <v>0</v>
      </c>
      <c r="K92" s="199">
        <f>I92</f>
        <v>0</v>
      </c>
      <c r="L92" s="199">
        <f>I92</f>
        <v>0</v>
      </c>
      <c r="M92" s="255">
        <f>_xlfn.IFERROR((I92/E92*100),0)</f>
        <v>0</v>
      </c>
      <c r="N92" s="210"/>
      <c r="O92" s="199">
        <f>N92</f>
        <v>0</v>
      </c>
      <c r="P92" s="199">
        <f>N92</f>
        <v>0</v>
      </c>
      <c r="Q92" s="199">
        <f>N92</f>
        <v>0</v>
      </c>
      <c r="R92" s="255">
        <f>_xlfn.IFERROR((N92/I92*100),0)</f>
        <v>0</v>
      </c>
      <c r="S92" s="210"/>
      <c r="T92" s="199">
        <f>S92</f>
        <v>0</v>
      </c>
      <c r="U92" s="199">
        <f>S92</f>
        <v>0</v>
      </c>
      <c r="V92" s="199">
        <f>S92</f>
        <v>0</v>
      </c>
      <c r="W92" s="255">
        <f>_xlfn.IFERROR((S92/N92*100),0)</f>
        <v>0</v>
      </c>
      <c r="X92" s="210"/>
      <c r="Y92" s="199">
        <f>X92</f>
        <v>0</v>
      </c>
      <c r="Z92" s="199">
        <f>X92</f>
        <v>0</v>
      </c>
      <c r="AA92" s="199">
        <f>X92</f>
        <v>0</v>
      </c>
      <c r="AB92" s="169">
        <f>_xlfn.IFERROR((X92/S92*100),0)</f>
        <v>0</v>
      </c>
    </row>
    <row r="93" spans="1:28" ht="14.25" thickBot="1">
      <c r="A93" s="279"/>
      <c r="B93" s="281"/>
      <c r="C93" s="77" t="s">
        <v>7</v>
      </c>
      <c r="D93" s="112"/>
      <c r="E93" s="206">
        <f>F93+G93+H93</f>
        <v>0</v>
      </c>
      <c r="F93" s="201">
        <f>F92*F91</f>
        <v>0</v>
      </c>
      <c r="G93" s="201">
        <f>G92*G91</f>
        <v>0</v>
      </c>
      <c r="H93" s="201">
        <f>H92*H91</f>
        <v>0</v>
      </c>
      <c r="I93" s="206">
        <f>J93+K93+L93</f>
        <v>0</v>
      </c>
      <c r="J93" s="201">
        <f>J92*J91</f>
        <v>0</v>
      </c>
      <c r="K93" s="201">
        <f>K92*K91</f>
        <v>0</v>
      </c>
      <c r="L93" s="201">
        <f>L92*L91</f>
        <v>0</v>
      </c>
      <c r="M93" s="256">
        <f>_xlfn.IFERROR((I93/E93*100),0)</f>
        <v>0</v>
      </c>
      <c r="N93" s="206">
        <f>O93+P93+Q93</f>
        <v>0</v>
      </c>
      <c r="O93" s="201">
        <f>O92*O91</f>
        <v>0</v>
      </c>
      <c r="P93" s="201">
        <f>P92*P91</f>
        <v>0</v>
      </c>
      <c r="Q93" s="201">
        <f>Q92*Q91</f>
        <v>0</v>
      </c>
      <c r="R93" s="256">
        <f>_xlfn.IFERROR((N93/I93*100),0)</f>
        <v>0</v>
      </c>
      <c r="S93" s="206">
        <f>T93+U93+V93</f>
        <v>0</v>
      </c>
      <c r="T93" s="201">
        <f>T92*T91</f>
        <v>0</v>
      </c>
      <c r="U93" s="201">
        <f>U92*U91</f>
        <v>0</v>
      </c>
      <c r="V93" s="201">
        <f>V92*V91</f>
        <v>0</v>
      </c>
      <c r="W93" s="256">
        <f>_xlfn.IFERROR((S93/N93*100),0)</f>
        <v>0</v>
      </c>
      <c r="X93" s="206">
        <f>Y93+Z93+AA93</f>
        <v>0</v>
      </c>
      <c r="Y93" s="201">
        <f>Y92*Y91</f>
        <v>0</v>
      </c>
      <c r="Z93" s="201">
        <f>Z92*Z91</f>
        <v>0</v>
      </c>
      <c r="AA93" s="201">
        <f>AA92*AA91</f>
        <v>0</v>
      </c>
      <c r="AB93" s="170">
        <f>_xlfn.IFERROR((X93/S93*100),0)</f>
        <v>0</v>
      </c>
    </row>
    <row r="94" spans="1:28" s="51" customFormat="1" ht="13.5" thickTop="1">
      <c r="A94" s="214" t="s">
        <v>106</v>
      </c>
      <c r="B94" s="215" t="s">
        <v>107</v>
      </c>
      <c r="C94" s="216" t="s">
        <v>7</v>
      </c>
      <c r="D94" s="217">
        <f>D95+D96+D97+D98</f>
        <v>1242.95</v>
      </c>
      <c r="E94" s="218">
        <f aca="true" t="shared" si="16" ref="E94:E105">F94+G94+H94</f>
        <v>1426.56</v>
      </c>
      <c r="F94" s="220">
        <f>SUM(F95:F98)</f>
        <v>1426.56</v>
      </c>
      <c r="G94" s="220">
        <f>SUM(G95:G98)</f>
        <v>0</v>
      </c>
      <c r="H94" s="220">
        <f>SUM(H95:H98)</f>
        <v>0</v>
      </c>
      <c r="I94" s="218">
        <f aca="true" t="shared" si="17" ref="I94:I105">J94+K94+L94</f>
        <v>1483.6224</v>
      </c>
      <c r="J94" s="220">
        <f>SUM(J95:J98)</f>
        <v>1483.6224</v>
      </c>
      <c r="K94" s="220">
        <f>SUM(K95:K98)</f>
        <v>0</v>
      </c>
      <c r="L94" s="220">
        <f>SUM(L95:L98)</f>
        <v>0</v>
      </c>
      <c r="M94" s="239">
        <f>_xlfn.IFERROR((I94/E94*100),0)</f>
        <v>104</v>
      </c>
      <c r="N94" s="218">
        <f aca="true" t="shared" si="18" ref="N94:N105">O94+P94+Q94</f>
        <v>1542.967296</v>
      </c>
      <c r="O94" s="220">
        <f>SUM(O95:O98)</f>
        <v>1542.967296</v>
      </c>
      <c r="P94" s="220">
        <f>SUM(P95:P98)</f>
        <v>0</v>
      </c>
      <c r="Q94" s="220">
        <f>SUM(Q95:Q98)</f>
        <v>0</v>
      </c>
      <c r="R94" s="239">
        <f>_xlfn.IFERROR((N94/I94*100),0)</f>
        <v>104</v>
      </c>
      <c r="S94" s="218">
        <f aca="true" t="shared" si="19" ref="S94:S105">T94+U94+V94</f>
        <v>1604.68598784</v>
      </c>
      <c r="T94" s="220">
        <f>SUM(T95:T98)</f>
        <v>1604.68598784</v>
      </c>
      <c r="U94" s="220">
        <f>SUM(U95:U98)</f>
        <v>0</v>
      </c>
      <c r="V94" s="220">
        <f>SUM(V95:V98)</f>
        <v>0</v>
      </c>
      <c r="W94" s="239">
        <f>_xlfn.IFERROR((S94/N94*100),0)</f>
        <v>104</v>
      </c>
      <c r="X94" s="218">
        <f aca="true" t="shared" si="20" ref="X94:X105">Y94+Z94+AA94</f>
        <v>0</v>
      </c>
      <c r="Y94" s="220">
        <f>SUM(Y95:Y98)</f>
        <v>0</v>
      </c>
      <c r="Z94" s="220">
        <f>SUM(Z95:Z98)</f>
        <v>0</v>
      </c>
      <c r="AA94" s="220">
        <f>SUM(AA95:AA98)</f>
        <v>0</v>
      </c>
      <c r="AB94" s="219">
        <f>_xlfn.IFERROR((X94/S94*100),0)</f>
        <v>0</v>
      </c>
    </row>
    <row r="95" spans="1:28" ht="12.75">
      <c r="A95" s="8"/>
      <c r="B95" s="114" t="s">
        <v>75</v>
      </c>
      <c r="C95" s="115" t="s">
        <v>7</v>
      </c>
      <c r="D95" s="116">
        <v>1242.95</v>
      </c>
      <c r="E95" s="12">
        <f t="shared" si="16"/>
        <v>1426.56</v>
      </c>
      <c r="F95" s="113">
        <v>1426.56</v>
      </c>
      <c r="G95" s="113"/>
      <c r="H95" s="113"/>
      <c r="I95" s="12">
        <f t="shared" si="17"/>
        <v>1483.6224</v>
      </c>
      <c r="J95" s="113">
        <f>F95*1.04</f>
        <v>1483.6224</v>
      </c>
      <c r="K95" s="113"/>
      <c r="L95" s="113"/>
      <c r="M95" s="240"/>
      <c r="N95" s="12">
        <f t="shared" si="18"/>
        <v>1542.967296</v>
      </c>
      <c r="O95" s="113">
        <f>J95*1.04</f>
        <v>1542.967296</v>
      </c>
      <c r="P95" s="113"/>
      <c r="Q95" s="113"/>
      <c r="R95" s="240"/>
      <c r="S95" s="12">
        <f t="shared" si="19"/>
        <v>1604.68598784</v>
      </c>
      <c r="T95" s="113">
        <f>O95*1.04</f>
        <v>1604.68598784</v>
      </c>
      <c r="U95" s="113"/>
      <c r="V95" s="113"/>
      <c r="W95" s="240"/>
      <c r="X95" s="12">
        <f t="shared" si="20"/>
        <v>0</v>
      </c>
      <c r="Y95" s="113"/>
      <c r="Z95" s="113"/>
      <c r="AA95" s="113"/>
      <c r="AB95" s="18"/>
    </row>
    <row r="96" spans="1:28" ht="12.75" hidden="1">
      <c r="A96" s="8"/>
      <c r="B96" s="117" t="s">
        <v>76</v>
      </c>
      <c r="C96" s="118" t="s">
        <v>7</v>
      </c>
      <c r="D96" s="116"/>
      <c r="E96" s="12">
        <f t="shared" si="16"/>
        <v>0</v>
      </c>
      <c r="F96" s="113"/>
      <c r="G96" s="113"/>
      <c r="H96" s="113"/>
      <c r="I96" s="12">
        <f t="shared" si="17"/>
        <v>0</v>
      </c>
      <c r="J96" s="113"/>
      <c r="K96" s="113"/>
      <c r="L96" s="113"/>
      <c r="M96" s="240"/>
      <c r="N96" s="12">
        <f t="shared" si="18"/>
        <v>0</v>
      </c>
      <c r="O96" s="113"/>
      <c r="P96" s="113"/>
      <c r="Q96" s="113"/>
      <c r="R96" s="240"/>
      <c r="S96" s="12">
        <f t="shared" si="19"/>
        <v>0</v>
      </c>
      <c r="T96" s="113"/>
      <c r="U96" s="113"/>
      <c r="V96" s="113"/>
      <c r="W96" s="240"/>
      <c r="X96" s="12">
        <f t="shared" si="20"/>
        <v>0</v>
      </c>
      <c r="Y96" s="113"/>
      <c r="Z96" s="113"/>
      <c r="AA96" s="113"/>
      <c r="AB96" s="18"/>
    </row>
    <row r="97" spans="1:28" ht="12.75" hidden="1">
      <c r="A97" s="8"/>
      <c r="B97" s="117" t="s">
        <v>77</v>
      </c>
      <c r="C97" s="118" t="s">
        <v>7</v>
      </c>
      <c r="D97" s="116"/>
      <c r="E97" s="12">
        <f t="shared" si="16"/>
        <v>0</v>
      </c>
      <c r="F97" s="113"/>
      <c r="G97" s="113"/>
      <c r="H97" s="113"/>
      <c r="I97" s="12">
        <f t="shared" si="17"/>
        <v>0</v>
      </c>
      <c r="J97" s="113"/>
      <c r="K97" s="113"/>
      <c r="L97" s="113"/>
      <c r="M97" s="240"/>
      <c r="N97" s="12">
        <f t="shared" si="18"/>
        <v>0</v>
      </c>
      <c r="O97" s="113"/>
      <c r="P97" s="113"/>
      <c r="Q97" s="113"/>
      <c r="R97" s="240"/>
      <c r="S97" s="12">
        <f t="shared" si="19"/>
        <v>0</v>
      </c>
      <c r="T97" s="113"/>
      <c r="U97" s="113"/>
      <c r="V97" s="113"/>
      <c r="W97" s="240"/>
      <c r="X97" s="12">
        <f t="shared" si="20"/>
        <v>0</v>
      </c>
      <c r="Y97" s="113"/>
      <c r="Z97" s="113"/>
      <c r="AA97" s="113"/>
      <c r="AB97" s="18"/>
    </row>
    <row r="98" spans="1:28" ht="12.75">
      <c r="A98" s="8"/>
      <c r="B98" s="119" t="s">
        <v>78</v>
      </c>
      <c r="C98" s="118" t="s">
        <v>7</v>
      </c>
      <c r="D98" s="116">
        <v>0</v>
      </c>
      <c r="E98" s="12">
        <f t="shared" si="16"/>
        <v>0</v>
      </c>
      <c r="F98" s="113"/>
      <c r="G98" s="113"/>
      <c r="H98" s="113"/>
      <c r="I98" s="12">
        <f t="shared" si="17"/>
        <v>0</v>
      </c>
      <c r="J98" s="113"/>
      <c r="K98" s="113"/>
      <c r="L98" s="113"/>
      <c r="M98" s="240"/>
      <c r="N98" s="12">
        <f t="shared" si="18"/>
        <v>0</v>
      </c>
      <c r="O98" s="113"/>
      <c r="P98" s="113"/>
      <c r="Q98" s="113"/>
      <c r="R98" s="240"/>
      <c r="S98" s="12">
        <f t="shared" si="19"/>
        <v>0</v>
      </c>
      <c r="T98" s="113"/>
      <c r="U98" s="113"/>
      <c r="V98" s="113"/>
      <c r="W98" s="240"/>
      <c r="X98" s="12">
        <f t="shared" si="20"/>
        <v>0</v>
      </c>
      <c r="Y98" s="113"/>
      <c r="Z98" s="113"/>
      <c r="AA98" s="113"/>
      <c r="AB98" s="18"/>
    </row>
    <row r="99" spans="1:29" ht="13.5" customHeight="1">
      <c r="A99" s="33" t="s">
        <v>26</v>
      </c>
      <c r="B99" s="34" t="s">
        <v>10</v>
      </c>
      <c r="C99" s="35" t="s">
        <v>7</v>
      </c>
      <c r="D99" s="120">
        <v>375.4</v>
      </c>
      <c r="E99" s="12">
        <f t="shared" si="16"/>
        <v>430.8</v>
      </c>
      <c r="F99" s="113">
        <v>430.8</v>
      </c>
      <c r="G99" s="113"/>
      <c r="H99" s="113"/>
      <c r="I99" s="12">
        <f t="shared" si="17"/>
        <v>448.05396479999996</v>
      </c>
      <c r="J99" s="113">
        <f>J95*0.302</f>
        <v>448.05396479999996</v>
      </c>
      <c r="K99" s="113"/>
      <c r="L99" s="113"/>
      <c r="M99" s="241">
        <f aca="true" t="shared" si="21" ref="M99:M115">_xlfn.IFERROR((I99/E99*100),0)</f>
        <v>104.00509860724232</v>
      </c>
      <c r="N99" s="12">
        <f t="shared" si="18"/>
        <v>465.976123392</v>
      </c>
      <c r="O99" s="113">
        <f>O95*0.302</f>
        <v>465.976123392</v>
      </c>
      <c r="P99" s="113"/>
      <c r="Q99" s="113"/>
      <c r="R99" s="241">
        <f aca="true" t="shared" si="22" ref="R99:R115">_xlfn.IFERROR((N99/I99*100),0)</f>
        <v>104</v>
      </c>
      <c r="S99" s="12">
        <f t="shared" si="19"/>
        <v>484.61516832768</v>
      </c>
      <c r="T99" s="113">
        <f>T95*0.302</f>
        <v>484.61516832768</v>
      </c>
      <c r="U99" s="113"/>
      <c r="V99" s="113"/>
      <c r="W99" s="241">
        <f aca="true" t="shared" si="23" ref="W99:W115">_xlfn.IFERROR((S99/N99*100),0)</f>
        <v>104</v>
      </c>
      <c r="X99" s="12">
        <f t="shared" si="20"/>
        <v>0</v>
      </c>
      <c r="Y99" s="113"/>
      <c r="Z99" s="113"/>
      <c r="AA99" s="113"/>
      <c r="AB99" s="41">
        <f aca="true" t="shared" si="24" ref="AB99:AB115">_xlfn.IFERROR((X99/S99*100),0)</f>
        <v>0</v>
      </c>
      <c r="AC99" s="171">
        <v>0.302</v>
      </c>
    </row>
    <row r="100" spans="1:28" ht="26.25" customHeight="1">
      <c r="A100" s="290" t="s">
        <v>27</v>
      </c>
      <c r="B100" s="121" t="s">
        <v>58</v>
      </c>
      <c r="C100" s="100" t="s">
        <v>7</v>
      </c>
      <c r="D100" s="122">
        <f>D101+D102+D103</f>
        <v>16968.920000000002</v>
      </c>
      <c r="E100" s="218">
        <f t="shared" si="16"/>
        <v>17048.4</v>
      </c>
      <c r="F100" s="123">
        <f>SUM(F101:F103)</f>
        <v>17048.4</v>
      </c>
      <c r="G100" s="123">
        <f>SUM(G101:G103)</f>
        <v>0</v>
      </c>
      <c r="H100" s="123">
        <f>SUM(H101:H103)</f>
        <v>0</v>
      </c>
      <c r="I100" s="218">
        <f t="shared" si="17"/>
        <v>10164.572</v>
      </c>
      <c r="J100" s="123">
        <f>SUM(J101:J103)</f>
        <v>10164.572</v>
      </c>
      <c r="K100" s="123">
        <f>SUM(K101:K103)</f>
        <v>0</v>
      </c>
      <c r="L100" s="123">
        <f>SUM(L101:L103)</f>
        <v>0</v>
      </c>
      <c r="M100" s="241">
        <f t="shared" si="21"/>
        <v>59.6218530771216</v>
      </c>
      <c r="N100" s="218">
        <f t="shared" si="18"/>
        <v>3451.1538800000008</v>
      </c>
      <c r="O100" s="123">
        <f>SUM(O101:O103)</f>
        <v>3451.1538800000008</v>
      </c>
      <c r="P100" s="123">
        <f>SUM(P101:P103)</f>
        <v>0</v>
      </c>
      <c r="Q100" s="123">
        <f>SUM(Q101:Q103)</f>
        <v>0</v>
      </c>
      <c r="R100" s="241">
        <f t="shared" si="22"/>
        <v>33.95277125293619</v>
      </c>
      <c r="S100" s="218">
        <f t="shared" si="19"/>
        <v>3564.0441552000007</v>
      </c>
      <c r="T100" s="123">
        <f>SUM(T101:T103)</f>
        <v>3564.0441552000007</v>
      </c>
      <c r="U100" s="123">
        <f>SUM(U101:U103)</f>
        <v>0</v>
      </c>
      <c r="V100" s="123">
        <f>SUM(V101:V103)</f>
        <v>0</v>
      </c>
      <c r="W100" s="241">
        <f t="shared" si="23"/>
        <v>103.27108784845026</v>
      </c>
      <c r="X100" s="218">
        <f t="shared" si="20"/>
        <v>0</v>
      </c>
      <c r="Y100" s="123">
        <f>SUM(Y101:Y103)</f>
        <v>0</v>
      </c>
      <c r="Z100" s="123">
        <f>SUM(Z101:Z103)</f>
        <v>0</v>
      </c>
      <c r="AA100" s="123">
        <f>SUM(AA101:AA103)</f>
        <v>0</v>
      </c>
      <c r="AB100" s="41">
        <f t="shared" si="24"/>
        <v>0</v>
      </c>
    </row>
    <row r="101" spans="1:28" ht="13.5" customHeight="1">
      <c r="A101" s="290"/>
      <c r="B101" s="52" t="s">
        <v>59</v>
      </c>
      <c r="C101" s="35" t="s">
        <v>7</v>
      </c>
      <c r="D101" s="120">
        <v>82.36</v>
      </c>
      <c r="E101" s="12">
        <f t="shared" si="16"/>
        <v>58.9</v>
      </c>
      <c r="F101" s="124">
        <v>58.9</v>
      </c>
      <c r="G101" s="124"/>
      <c r="H101" s="124"/>
      <c r="I101" s="12">
        <f t="shared" si="17"/>
        <v>82.4</v>
      </c>
      <c r="J101" s="124">
        <v>82.4</v>
      </c>
      <c r="K101" s="124"/>
      <c r="L101" s="124"/>
      <c r="M101" s="241">
        <f t="shared" si="21"/>
        <v>139.89813242784382</v>
      </c>
      <c r="N101" s="12">
        <f t="shared" si="18"/>
        <v>58.9</v>
      </c>
      <c r="O101" s="124">
        <v>58.9</v>
      </c>
      <c r="P101" s="124"/>
      <c r="Q101" s="124"/>
      <c r="R101" s="241">
        <f t="shared" si="22"/>
        <v>71.48058252427184</v>
      </c>
      <c r="S101" s="12">
        <f t="shared" si="19"/>
        <v>58.9</v>
      </c>
      <c r="T101" s="124">
        <v>58.9</v>
      </c>
      <c r="U101" s="124"/>
      <c r="V101" s="124"/>
      <c r="W101" s="241">
        <f t="shared" si="23"/>
        <v>100</v>
      </c>
      <c r="X101" s="12">
        <f t="shared" si="20"/>
        <v>0</v>
      </c>
      <c r="Y101" s="124"/>
      <c r="Z101" s="124"/>
      <c r="AA101" s="124"/>
      <c r="AB101" s="41">
        <f t="shared" si="24"/>
        <v>0</v>
      </c>
    </row>
    <row r="102" spans="1:28" ht="13.5" customHeight="1">
      <c r="A102" s="290"/>
      <c r="B102" s="52" t="s">
        <v>60</v>
      </c>
      <c r="C102" s="35" t="s">
        <v>7</v>
      </c>
      <c r="D102" s="120">
        <v>14325.91</v>
      </c>
      <c r="E102" s="12">
        <f t="shared" si="16"/>
        <v>14262.7</v>
      </c>
      <c r="F102" s="124">
        <v>14262.7</v>
      </c>
      <c r="G102" s="124"/>
      <c r="H102" s="124"/>
      <c r="I102" s="12">
        <f t="shared" si="17"/>
        <v>7246.3</v>
      </c>
      <c r="J102" s="124">
        <v>7246.3</v>
      </c>
      <c r="K102" s="124"/>
      <c r="L102" s="124"/>
      <c r="M102" s="241">
        <f t="shared" si="21"/>
        <v>50.805948382844754</v>
      </c>
      <c r="N102" s="12">
        <f t="shared" si="18"/>
        <v>442.947</v>
      </c>
      <c r="O102" s="124">
        <v>442.947</v>
      </c>
      <c r="P102" s="124"/>
      <c r="Q102" s="124"/>
      <c r="R102" s="241">
        <f t="shared" si="22"/>
        <v>6.112733394973987</v>
      </c>
      <c r="S102" s="12">
        <f t="shared" si="19"/>
        <v>436.1</v>
      </c>
      <c r="T102" s="124">
        <v>436.1</v>
      </c>
      <c r="U102" s="124"/>
      <c r="V102" s="124"/>
      <c r="W102" s="241">
        <f t="shared" si="23"/>
        <v>98.4542168701899</v>
      </c>
      <c r="X102" s="12">
        <f t="shared" si="20"/>
        <v>0</v>
      </c>
      <c r="Y102" s="124"/>
      <c r="Z102" s="124"/>
      <c r="AA102" s="124"/>
      <c r="AB102" s="41">
        <f t="shared" si="24"/>
        <v>0</v>
      </c>
    </row>
    <row r="103" spans="1:28" ht="13.5" customHeight="1">
      <c r="A103" s="290"/>
      <c r="B103" s="52" t="s">
        <v>61</v>
      </c>
      <c r="C103" s="35" t="s">
        <v>11</v>
      </c>
      <c r="D103" s="120">
        <v>2560.65</v>
      </c>
      <c r="E103" s="12">
        <f t="shared" si="16"/>
        <v>2726.8</v>
      </c>
      <c r="F103" s="124">
        <v>2726.8</v>
      </c>
      <c r="G103" s="124"/>
      <c r="H103" s="124"/>
      <c r="I103" s="12">
        <f t="shared" si="17"/>
        <v>2835.8720000000003</v>
      </c>
      <c r="J103" s="124">
        <f>F103*1.04</f>
        <v>2835.8720000000003</v>
      </c>
      <c r="K103" s="124"/>
      <c r="L103" s="124"/>
      <c r="M103" s="241">
        <f t="shared" si="21"/>
        <v>104</v>
      </c>
      <c r="N103" s="12">
        <f t="shared" si="18"/>
        <v>2949.3068800000005</v>
      </c>
      <c r="O103" s="124">
        <f>J103*1.04</f>
        <v>2949.3068800000005</v>
      </c>
      <c r="P103" s="124"/>
      <c r="Q103" s="124"/>
      <c r="R103" s="241">
        <f t="shared" si="22"/>
        <v>104</v>
      </c>
      <c r="S103" s="12">
        <f t="shared" si="19"/>
        <v>3069.0441552000007</v>
      </c>
      <c r="T103" s="124">
        <f>O103*1.04+1.765</f>
        <v>3069.0441552000007</v>
      </c>
      <c r="U103" s="124"/>
      <c r="V103" s="124"/>
      <c r="W103" s="241">
        <f t="shared" si="23"/>
        <v>104.05984456931114</v>
      </c>
      <c r="X103" s="12">
        <f t="shared" si="20"/>
        <v>0</v>
      </c>
      <c r="Y103" s="124"/>
      <c r="Z103" s="124"/>
      <c r="AA103" s="124"/>
      <c r="AB103" s="41">
        <f t="shared" si="24"/>
        <v>0</v>
      </c>
    </row>
    <row r="104" spans="1:28" ht="12.75" customHeight="1">
      <c r="A104" s="126" t="s">
        <v>28</v>
      </c>
      <c r="B104" s="34" t="s">
        <v>12</v>
      </c>
      <c r="C104" s="35" t="s">
        <v>7</v>
      </c>
      <c r="D104" s="120">
        <v>404.5</v>
      </c>
      <c r="E104" s="12">
        <f t="shared" si="16"/>
        <v>121.3</v>
      </c>
      <c r="F104" s="124">
        <v>121.3</v>
      </c>
      <c r="G104" s="124"/>
      <c r="H104" s="124"/>
      <c r="I104" s="12">
        <f t="shared" si="17"/>
        <v>410</v>
      </c>
      <c r="J104" s="124">
        <v>410</v>
      </c>
      <c r="K104" s="124"/>
      <c r="L104" s="124"/>
      <c r="M104" s="241">
        <f t="shared" si="21"/>
        <v>338.00494641384995</v>
      </c>
      <c r="N104" s="12">
        <f t="shared" si="18"/>
        <v>410</v>
      </c>
      <c r="O104" s="124">
        <v>410</v>
      </c>
      <c r="P104" s="124"/>
      <c r="Q104" s="124"/>
      <c r="R104" s="241">
        <f t="shared" si="22"/>
        <v>100</v>
      </c>
      <c r="S104" s="12">
        <f t="shared" si="19"/>
        <v>410</v>
      </c>
      <c r="T104" s="124">
        <v>410</v>
      </c>
      <c r="U104" s="124"/>
      <c r="V104" s="124"/>
      <c r="W104" s="241">
        <f t="shared" si="23"/>
        <v>100</v>
      </c>
      <c r="X104" s="12">
        <f t="shared" si="20"/>
        <v>0</v>
      </c>
      <c r="Y104" s="124"/>
      <c r="Z104" s="124"/>
      <c r="AA104" s="124"/>
      <c r="AB104" s="41">
        <f t="shared" si="24"/>
        <v>0</v>
      </c>
    </row>
    <row r="105" spans="1:28" s="51" customFormat="1" ht="13.5" customHeight="1">
      <c r="A105" s="127" t="s">
        <v>19</v>
      </c>
      <c r="B105" s="128" t="s">
        <v>31</v>
      </c>
      <c r="C105" s="129" t="s">
        <v>15</v>
      </c>
      <c r="D105" s="61">
        <f>D26+D68+D71+D86+D93+D94+D99+D100+D104</f>
        <v>25040.27</v>
      </c>
      <c r="E105" s="12">
        <f t="shared" si="16"/>
        <v>25041.839845666</v>
      </c>
      <c r="F105" s="62">
        <f>F104+F100+F99+F94+F93+F86+F71+F68+F26</f>
        <v>25041.839845666</v>
      </c>
      <c r="G105" s="62">
        <f>G104+G100+G99+G94+G93+G86+G71+G68+G26</f>
        <v>0</v>
      </c>
      <c r="H105" s="62">
        <f>H104+H100+H99+H94+H93+H86+H71+H68+H26</f>
        <v>0</v>
      </c>
      <c r="I105" s="12">
        <f t="shared" si="17"/>
        <v>20487.3400500368</v>
      </c>
      <c r="J105" s="62">
        <f>J104+J100+J99+J94+J93+J86+J71+J68+J26</f>
        <v>20487.3400500368</v>
      </c>
      <c r="K105" s="62">
        <f>K104+K100+K99+K94+K93+K86+K71+K68+K26</f>
        <v>0</v>
      </c>
      <c r="L105" s="62">
        <f>L104+L100+L99+L94+L93+L86+L71+L68+L26</f>
        <v>0</v>
      </c>
      <c r="M105" s="242">
        <f t="shared" si="21"/>
        <v>81.81243940661393</v>
      </c>
      <c r="N105" s="12">
        <f t="shared" si="18"/>
        <v>14170.432652038273</v>
      </c>
      <c r="O105" s="62">
        <f>O104+O100+O99+O94+O93+O86+O71+O68+O26</f>
        <v>14170.432652038273</v>
      </c>
      <c r="P105" s="62">
        <f>P104+P100+P99+P94+P93+P86+P71+P68+P26</f>
        <v>0</v>
      </c>
      <c r="Q105" s="62">
        <f>Q104+Q100+Q99+Q94+Q93+Q86+Q71+Q68+Q26</f>
        <v>0</v>
      </c>
      <c r="R105" s="242">
        <f t="shared" si="22"/>
        <v>69.16677625025713</v>
      </c>
      <c r="S105" s="12">
        <f t="shared" si="19"/>
        <v>14695.694078119805</v>
      </c>
      <c r="T105" s="62">
        <f>T104+T100+T99+T94+T93+T86+T71+T68+T26</f>
        <v>14695.694078119805</v>
      </c>
      <c r="U105" s="62">
        <f>U104+U100+U99+U94+U93+U86+U71+U68+U26</f>
        <v>0</v>
      </c>
      <c r="V105" s="62">
        <f>V104+V100+V99+V94+V93+V86+V71+V68+V26</f>
        <v>0</v>
      </c>
      <c r="W105" s="242">
        <f t="shared" si="23"/>
        <v>103.70674233440556</v>
      </c>
      <c r="X105" s="12">
        <f t="shared" si="20"/>
        <v>0</v>
      </c>
      <c r="Y105" s="62">
        <f>Y104+Y100+Y99+Y94+Y93+Y86+Y71+Y68+Y26</f>
        <v>0</v>
      </c>
      <c r="Z105" s="62">
        <f>Z104+Z100+Z99+Z94+Z93+Z86+Z71+Z68+Z26</f>
        <v>0</v>
      </c>
      <c r="AA105" s="62">
        <f>AA104+AA100+AA99+AA94+AA93+AA86+AA71+AA68+AA26</f>
        <v>0</v>
      </c>
      <c r="AB105" s="130">
        <f t="shared" si="24"/>
        <v>0</v>
      </c>
    </row>
    <row r="106" spans="1:28" s="51" customFormat="1" ht="15" customHeight="1">
      <c r="A106" s="11" t="s">
        <v>65</v>
      </c>
      <c r="B106" s="131" t="s">
        <v>108</v>
      </c>
      <c r="C106" s="132" t="s">
        <v>109</v>
      </c>
      <c r="D106" s="133">
        <f aca="true" t="shared" si="25" ref="D106:L106">_xlfn.IFERROR((D105/D16*1000),0)</f>
        <v>1386.6856355537047</v>
      </c>
      <c r="E106" s="174">
        <f t="shared" si="25"/>
        <v>1627.9085087507308</v>
      </c>
      <c r="F106" s="175">
        <f t="shared" si="25"/>
        <v>1627.9085087507308</v>
      </c>
      <c r="G106" s="175">
        <f t="shared" si="25"/>
        <v>0</v>
      </c>
      <c r="H106" s="175">
        <f t="shared" si="25"/>
        <v>0</v>
      </c>
      <c r="I106" s="174">
        <f t="shared" si="25"/>
        <v>1134.5524692062086</v>
      </c>
      <c r="J106" s="175">
        <f t="shared" si="25"/>
        <v>1134.5524692062086</v>
      </c>
      <c r="K106" s="175">
        <f t="shared" si="25"/>
        <v>0</v>
      </c>
      <c r="L106" s="175">
        <f t="shared" si="25"/>
        <v>0</v>
      </c>
      <c r="M106" s="257">
        <f t="shared" si="21"/>
        <v>69.69387180590834</v>
      </c>
      <c r="N106" s="174">
        <f>_xlfn.IFERROR((N105/N16*1000),0)</f>
        <v>784.7333678176258</v>
      </c>
      <c r="O106" s="175">
        <f>_xlfn.IFERROR((O105/O16*1000),0)</f>
        <v>784.7333678176258</v>
      </c>
      <c r="P106" s="175">
        <f>_xlfn.IFERROR((P105/P16*1000),0)</f>
        <v>0</v>
      </c>
      <c r="Q106" s="175">
        <f>_xlfn.IFERROR((Q105/Q16*1000),0)</f>
        <v>0</v>
      </c>
      <c r="R106" s="257">
        <f t="shared" si="22"/>
        <v>69.16677625025713</v>
      </c>
      <c r="S106" s="174">
        <f>_xlfn.IFERROR((S105/S16*1000),0)</f>
        <v>813.8214117747283</v>
      </c>
      <c r="T106" s="175">
        <f>_xlfn.IFERROR((T105/T16*1000),0)</f>
        <v>813.8214117747283</v>
      </c>
      <c r="U106" s="175">
        <f>_xlfn.IFERROR((U105/U16*1000),0)</f>
        <v>0</v>
      </c>
      <c r="V106" s="175">
        <f>_xlfn.IFERROR((V105/V16*1000),0)</f>
        <v>0</v>
      </c>
      <c r="W106" s="257">
        <f t="shared" si="23"/>
        <v>103.70674233440558</v>
      </c>
      <c r="X106" s="174">
        <f>_xlfn.IFERROR((X105/X16*1000),0)</f>
        <v>0</v>
      </c>
      <c r="Y106" s="175">
        <f>_xlfn.IFERROR((Y105/Y16*1000),0)</f>
        <v>0</v>
      </c>
      <c r="Z106" s="175">
        <f>_xlfn.IFERROR((Z105/Z16*1000),0)</f>
        <v>0</v>
      </c>
      <c r="AA106" s="175">
        <f>_xlfn.IFERROR((AA105/AA16*1000),0)</f>
        <v>0</v>
      </c>
      <c r="AB106" s="134">
        <f t="shared" si="24"/>
        <v>0</v>
      </c>
    </row>
    <row r="107" spans="1:28" ht="18" customHeight="1" thickBot="1">
      <c r="A107" s="135" t="s">
        <v>20</v>
      </c>
      <c r="B107" s="136" t="s">
        <v>135</v>
      </c>
      <c r="C107" s="22" t="s">
        <v>7</v>
      </c>
      <c r="D107" s="137">
        <v>3529.4</v>
      </c>
      <c r="E107" s="138">
        <f>F107+G107+H107</f>
        <v>4278.37</v>
      </c>
      <c r="F107" s="139">
        <v>4278.37</v>
      </c>
      <c r="G107" s="139"/>
      <c r="H107" s="139"/>
      <c r="I107" s="138">
        <f>J107+K107+L107</f>
        <v>4449.5048</v>
      </c>
      <c r="J107" s="139">
        <f>F107*1.04</f>
        <v>4449.5048</v>
      </c>
      <c r="K107" s="139"/>
      <c r="L107" s="139"/>
      <c r="M107" s="258">
        <f t="shared" si="21"/>
        <v>104</v>
      </c>
      <c r="N107" s="138">
        <f>O107+P107+Q107</f>
        <v>4627.484992</v>
      </c>
      <c r="O107" s="139">
        <f>J107*1.04</f>
        <v>4627.484992</v>
      </c>
      <c r="P107" s="139"/>
      <c r="Q107" s="139"/>
      <c r="R107" s="258">
        <f t="shared" si="22"/>
        <v>104</v>
      </c>
      <c r="S107" s="138">
        <f>T107+U107+V107</f>
        <v>4814.34939168</v>
      </c>
      <c r="T107" s="139">
        <f>O107*1.04+1.765</f>
        <v>4814.34939168</v>
      </c>
      <c r="U107" s="139"/>
      <c r="V107" s="139"/>
      <c r="W107" s="258">
        <f t="shared" si="23"/>
        <v>104.03814166881259</v>
      </c>
      <c r="X107" s="138">
        <f>Y107+Z107+AA107</f>
        <v>0</v>
      </c>
      <c r="Y107" s="139"/>
      <c r="Z107" s="139"/>
      <c r="AA107" s="139"/>
      <c r="AB107" s="140">
        <f t="shared" si="24"/>
        <v>0</v>
      </c>
    </row>
    <row r="108" spans="1:28" ht="30.75" customHeight="1" thickBot="1">
      <c r="A108" s="141" t="s">
        <v>19</v>
      </c>
      <c r="B108" s="5" t="s">
        <v>14</v>
      </c>
      <c r="C108" s="2" t="s">
        <v>15</v>
      </c>
      <c r="D108" s="186">
        <f>D105+D107</f>
        <v>28569.670000000002</v>
      </c>
      <c r="E108" s="142">
        <f aca="true" t="shared" si="26" ref="E108:L108">E107+E105</f>
        <v>29320.209845666</v>
      </c>
      <c r="F108" s="143">
        <f t="shared" si="26"/>
        <v>29320.209845666</v>
      </c>
      <c r="G108" s="143">
        <f t="shared" si="26"/>
        <v>0</v>
      </c>
      <c r="H108" s="189">
        <f t="shared" si="26"/>
        <v>0</v>
      </c>
      <c r="I108" s="142">
        <f t="shared" si="26"/>
        <v>24936.8448500368</v>
      </c>
      <c r="J108" s="143">
        <f t="shared" si="26"/>
        <v>24936.8448500368</v>
      </c>
      <c r="K108" s="143">
        <f t="shared" si="26"/>
        <v>0</v>
      </c>
      <c r="L108" s="189">
        <f t="shared" si="26"/>
        <v>0</v>
      </c>
      <c r="M108" s="259">
        <f t="shared" si="21"/>
        <v>85.05002174710857</v>
      </c>
      <c r="N108" s="142">
        <f>N107+N105</f>
        <v>18797.917644038273</v>
      </c>
      <c r="O108" s="143">
        <f>O107+O105</f>
        <v>18797.917644038273</v>
      </c>
      <c r="P108" s="143">
        <f>P107+P105</f>
        <v>0</v>
      </c>
      <c r="Q108" s="189">
        <f>Q107+Q105</f>
        <v>0</v>
      </c>
      <c r="R108" s="259">
        <f t="shared" si="22"/>
        <v>75.38210129262015</v>
      </c>
      <c r="S108" s="142">
        <f>S107+S105</f>
        <v>19510.043469799806</v>
      </c>
      <c r="T108" s="143">
        <f>T107+T105</f>
        <v>19510.043469799806</v>
      </c>
      <c r="U108" s="143">
        <f>U107+U105</f>
        <v>0</v>
      </c>
      <c r="V108" s="189">
        <f>V107+V105</f>
        <v>0</v>
      </c>
      <c r="W108" s="259">
        <f t="shared" si="23"/>
        <v>103.78832293686202</v>
      </c>
      <c r="X108" s="142">
        <f>X107+X105</f>
        <v>0</v>
      </c>
      <c r="Y108" s="143">
        <f>Y107+Y105</f>
        <v>0</v>
      </c>
      <c r="Z108" s="143">
        <f>Z107+Z105</f>
        <v>0</v>
      </c>
      <c r="AA108" s="189">
        <f>AA107+AA105</f>
        <v>0</v>
      </c>
      <c r="AB108" s="144">
        <f t="shared" si="24"/>
        <v>0</v>
      </c>
    </row>
    <row r="109" spans="1:28" ht="27" outlineLevel="1">
      <c r="A109" s="145" t="s">
        <v>65</v>
      </c>
      <c r="B109" s="6" t="s">
        <v>62</v>
      </c>
      <c r="C109" s="3" t="s">
        <v>7</v>
      </c>
      <c r="D109" s="187"/>
      <c r="E109" s="146">
        <f>F109+G109+H109</f>
        <v>0</v>
      </c>
      <c r="F109" s="147"/>
      <c r="G109" s="147"/>
      <c r="H109" s="190"/>
      <c r="I109" s="146">
        <f>J109+K109+L109</f>
        <v>0</v>
      </c>
      <c r="J109" s="147"/>
      <c r="K109" s="147"/>
      <c r="L109" s="190"/>
      <c r="M109" s="260">
        <f t="shared" si="21"/>
        <v>0</v>
      </c>
      <c r="N109" s="146">
        <f>O109+P109+Q109</f>
        <v>0</v>
      </c>
      <c r="O109" s="147"/>
      <c r="P109" s="147"/>
      <c r="Q109" s="190"/>
      <c r="R109" s="260">
        <f t="shared" si="22"/>
        <v>0</v>
      </c>
      <c r="S109" s="146">
        <f>T109+U109+V109</f>
        <v>0</v>
      </c>
      <c r="T109" s="147"/>
      <c r="U109" s="147"/>
      <c r="V109" s="190"/>
      <c r="W109" s="260">
        <f t="shared" si="23"/>
        <v>0</v>
      </c>
      <c r="X109" s="146">
        <f>Y109+Z109+AA109</f>
        <v>0</v>
      </c>
      <c r="Y109" s="147"/>
      <c r="Z109" s="147"/>
      <c r="AA109" s="190"/>
      <c r="AB109" s="148">
        <f t="shared" si="24"/>
        <v>0</v>
      </c>
    </row>
    <row r="110" spans="1:28" ht="27.75" outlineLevel="1" thickBot="1">
      <c r="A110" s="149" t="s">
        <v>66</v>
      </c>
      <c r="B110" s="7" t="s">
        <v>63</v>
      </c>
      <c r="C110" s="4" t="s">
        <v>7</v>
      </c>
      <c r="D110" s="188">
        <f>D108-D109</f>
        <v>28569.670000000002</v>
      </c>
      <c r="E110" s="150">
        <f>F110+G110+H110</f>
        <v>29320.209845666</v>
      </c>
      <c r="F110" s="151">
        <f>F108-F109</f>
        <v>29320.209845666</v>
      </c>
      <c r="G110" s="151">
        <f>G108-G109</f>
        <v>0</v>
      </c>
      <c r="H110" s="191">
        <f>H108-H109</f>
        <v>0</v>
      </c>
      <c r="I110" s="150">
        <f>J110+K110+L110</f>
        <v>24936.8448500368</v>
      </c>
      <c r="J110" s="151">
        <f>J108-J109</f>
        <v>24936.8448500368</v>
      </c>
      <c r="K110" s="151">
        <f>K108-K109</f>
        <v>0</v>
      </c>
      <c r="L110" s="191">
        <f>L108-L109</f>
        <v>0</v>
      </c>
      <c r="M110" s="261">
        <f t="shared" si="21"/>
        <v>85.05002174710857</v>
      </c>
      <c r="N110" s="150">
        <f>O110+P110+Q110</f>
        <v>18797.917644038273</v>
      </c>
      <c r="O110" s="151">
        <f>O108-O109</f>
        <v>18797.917644038273</v>
      </c>
      <c r="P110" s="151">
        <f>P108-P109</f>
        <v>0</v>
      </c>
      <c r="Q110" s="191">
        <f>Q108-Q109</f>
        <v>0</v>
      </c>
      <c r="R110" s="261">
        <f t="shared" si="22"/>
        <v>75.38210129262015</v>
      </c>
      <c r="S110" s="150">
        <f>T110+U110+V110</f>
        <v>19510.043469799806</v>
      </c>
      <c r="T110" s="151">
        <f>T108-T109</f>
        <v>19510.043469799806</v>
      </c>
      <c r="U110" s="151">
        <f>U108-U109</f>
        <v>0</v>
      </c>
      <c r="V110" s="191">
        <f>V108-V109</f>
        <v>0</v>
      </c>
      <c r="W110" s="261">
        <f t="shared" si="23"/>
        <v>103.78832293686202</v>
      </c>
      <c r="X110" s="150">
        <f>Y110+Z110+AA110</f>
        <v>0</v>
      </c>
      <c r="Y110" s="151">
        <f>Y108-Y109</f>
        <v>0</v>
      </c>
      <c r="Z110" s="151">
        <f>Z108-Z109</f>
        <v>0</v>
      </c>
      <c r="AA110" s="191">
        <f>AA108-AA109</f>
        <v>0</v>
      </c>
      <c r="AB110" s="152">
        <f t="shared" si="24"/>
        <v>0</v>
      </c>
    </row>
    <row r="111" spans="1:28" ht="18.75" customHeight="1">
      <c r="A111" s="8" t="s">
        <v>20</v>
      </c>
      <c r="B111" s="153" t="s">
        <v>55</v>
      </c>
      <c r="C111" s="154" t="s">
        <v>7</v>
      </c>
      <c r="D111" s="29">
        <f>D112+D113+D114</f>
        <v>0</v>
      </c>
      <c r="E111" s="29">
        <f>F111+G111+H111</f>
        <v>1495.4</v>
      </c>
      <c r="F111" s="221">
        <f>F112+F113+F114</f>
        <v>1495.4</v>
      </c>
      <c r="G111" s="221">
        <f>G112+G113+G114</f>
        <v>0</v>
      </c>
      <c r="H111" s="221">
        <f>H112+H113+H114</f>
        <v>0</v>
      </c>
      <c r="I111" s="29">
        <f>J111+K111+L111</f>
        <v>1321.648448500368</v>
      </c>
      <c r="J111" s="221">
        <f>J112+J113+J114</f>
        <v>1321.648448500368</v>
      </c>
      <c r="K111" s="221">
        <f>K112+K113+K114</f>
        <v>0</v>
      </c>
      <c r="L111" s="221">
        <f>L112+L113+L114</f>
        <v>0</v>
      </c>
      <c r="M111" s="240">
        <f t="shared" si="21"/>
        <v>88.38093142305523</v>
      </c>
      <c r="N111" s="29">
        <f>O111+P111+Q111</f>
        <v>943.9591764403827</v>
      </c>
      <c r="O111" s="221">
        <f>O112+O113+O114</f>
        <v>943.9591764403827</v>
      </c>
      <c r="P111" s="221">
        <f>P112+P113+P114</f>
        <v>0</v>
      </c>
      <c r="Q111" s="221">
        <f>Q112+Q113+Q114</f>
        <v>0</v>
      </c>
      <c r="R111" s="240">
        <f t="shared" si="22"/>
        <v>71.42286418990336</v>
      </c>
      <c r="S111" s="29">
        <f>T111+U111+V111</f>
        <v>1242.400434697998</v>
      </c>
      <c r="T111" s="221">
        <f>T112+T113+T114</f>
        <v>1242.400434697998</v>
      </c>
      <c r="U111" s="221">
        <f>U112+U113+U114</f>
        <v>0</v>
      </c>
      <c r="V111" s="221">
        <f>V112+V113+V114</f>
        <v>0</v>
      </c>
      <c r="W111" s="240">
        <f t="shared" si="23"/>
        <v>131.615907308939</v>
      </c>
      <c r="X111" s="29">
        <f>Y111+Z111+AA111</f>
        <v>0</v>
      </c>
      <c r="Y111" s="221">
        <f>Y112+Y113+Y114</f>
        <v>0</v>
      </c>
      <c r="Z111" s="221">
        <f>Z112+Z113+Z114</f>
        <v>0</v>
      </c>
      <c r="AA111" s="221">
        <f>AA112+AA113+AA114</f>
        <v>0</v>
      </c>
      <c r="AB111" s="18">
        <f t="shared" si="24"/>
        <v>0</v>
      </c>
    </row>
    <row r="112" spans="1:28" ht="18" customHeight="1">
      <c r="A112" s="33"/>
      <c r="B112" s="157" t="s">
        <v>136</v>
      </c>
      <c r="C112" s="158" t="s">
        <v>7</v>
      </c>
      <c r="D112" s="155"/>
      <c r="E112" s="29">
        <f>F112+G112+H112</f>
        <v>0</v>
      </c>
      <c r="F112" s="124">
        <v>0</v>
      </c>
      <c r="G112" s="124"/>
      <c r="H112" s="124"/>
      <c r="I112" s="29">
        <f>J112+K112+L112</f>
        <v>224.5</v>
      </c>
      <c r="J112" s="124">
        <v>224.5</v>
      </c>
      <c r="K112" s="124"/>
      <c r="L112" s="124"/>
      <c r="M112" s="241">
        <f t="shared" si="21"/>
        <v>0</v>
      </c>
      <c r="N112" s="29">
        <f>O112+P112+Q112</f>
        <v>231.1</v>
      </c>
      <c r="O112" s="124">
        <v>231.1</v>
      </c>
      <c r="P112" s="124"/>
      <c r="Q112" s="124"/>
      <c r="R112" s="241">
        <f t="shared" si="22"/>
        <v>102.93986636971046</v>
      </c>
      <c r="S112" s="29">
        <f>T112+U112+V112</f>
        <v>503.4</v>
      </c>
      <c r="T112" s="113">
        <v>503.4</v>
      </c>
      <c r="U112" s="124"/>
      <c r="V112" s="124"/>
      <c r="W112" s="241">
        <f t="shared" si="23"/>
        <v>217.8277801817395</v>
      </c>
      <c r="X112" s="29">
        <f>Y112+Z112+AA112</f>
        <v>0</v>
      </c>
      <c r="Y112" s="124"/>
      <c r="Z112" s="124"/>
      <c r="AA112" s="124"/>
      <c r="AB112" s="41">
        <f t="shared" si="24"/>
        <v>0</v>
      </c>
    </row>
    <row r="113" spans="1:28" ht="17.25" customHeight="1">
      <c r="A113" s="33"/>
      <c r="B113" s="157" t="s">
        <v>56</v>
      </c>
      <c r="C113" s="158" t="s">
        <v>7</v>
      </c>
      <c r="D113" s="155"/>
      <c r="E113" s="29">
        <f>F113+G113+H113</f>
        <v>1180.5</v>
      </c>
      <c r="F113" s="156">
        <v>1180.5</v>
      </c>
      <c r="G113" s="156"/>
      <c r="H113" s="156"/>
      <c r="I113" s="29">
        <f>J113+K113+L113</f>
        <v>847.78</v>
      </c>
      <c r="J113" s="156">
        <v>847.78</v>
      </c>
      <c r="K113" s="156"/>
      <c r="L113" s="156"/>
      <c r="M113" s="241">
        <f t="shared" si="21"/>
        <v>71.81533248623464</v>
      </c>
      <c r="N113" s="29">
        <f>O113+P113+Q113</f>
        <v>524.88</v>
      </c>
      <c r="O113" s="156">
        <v>524.88</v>
      </c>
      <c r="P113" s="156"/>
      <c r="Q113" s="156"/>
      <c r="R113" s="241">
        <f t="shared" si="22"/>
        <v>61.912288565429705</v>
      </c>
      <c r="S113" s="29">
        <f>T113+U113+V113</f>
        <v>543.9</v>
      </c>
      <c r="T113" s="156">
        <v>543.9</v>
      </c>
      <c r="U113" s="156"/>
      <c r="V113" s="156"/>
      <c r="W113" s="241">
        <f t="shared" si="23"/>
        <v>103.62368541380886</v>
      </c>
      <c r="X113" s="29">
        <f>Y113+Z113+AA113</f>
        <v>0</v>
      </c>
      <c r="Y113" s="156"/>
      <c r="Z113" s="156"/>
      <c r="AA113" s="156"/>
      <c r="AB113" s="41">
        <f t="shared" si="24"/>
        <v>0</v>
      </c>
    </row>
    <row r="114" spans="1:28" ht="30" customHeight="1">
      <c r="A114" s="33"/>
      <c r="B114" s="157" t="s">
        <v>124</v>
      </c>
      <c r="C114" s="158" t="s">
        <v>7</v>
      </c>
      <c r="D114" s="155"/>
      <c r="E114" s="29">
        <f>F114+G114+H114</f>
        <v>314.9</v>
      </c>
      <c r="F114" s="156">
        <v>314.9</v>
      </c>
      <c r="G114" s="156"/>
      <c r="H114" s="156"/>
      <c r="I114" s="29">
        <f>J114+K114+L114</f>
        <v>249.368448500368</v>
      </c>
      <c r="J114" s="156">
        <f>SUM(I110*0.01)</f>
        <v>249.368448500368</v>
      </c>
      <c r="K114" s="156"/>
      <c r="L114" s="156"/>
      <c r="M114" s="241">
        <f t="shared" si="21"/>
        <v>79.18972642120293</v>
      </c>
      <c r="N114" s="29">
        <f>O114+P114+Q114</f>
        <v>187.97917644038273</v>
      </c>
      <c r="O114" s="156">
        <f>SUM(N110*0.01)</f>
        <v>187.97917644038273</v>
      </c>
      <c r="P114" s="156"/>
      <c r="Q114" s="156"/>
      <c r="R114" s="241">
        <f t="shared" si="22"/>
        <v>75.38210129262015</v>
      </c>
      <c r="S114" s="29">
        <f>T114+U114+V114</f>
        <v>195.10043469799805</v>
      </c>
      <c r="T114" s="156">
        <f>SUM(S110*0.01)</f>
        <v>195.10043469799805</v>
      </c>
      <c r="U114" s="156"/>
      <c r="V114" s="156"/>
      <c r="W114" s="241">
        <f t="shared" si="23"/>
        <v>103.788322936862</v>
      </c>
      <c r="X114" s="29">
        <f>Y114+Z114+AA114</f>
        <v>0</v>
      </c>
      <c r="Y114" s="156"/>
      <c r="Z114" s="156"/>
      <c r="AA114" s="156"/>
      <c r="AB114" s="41">
        <f t="shared" si="24"/>
        <v>0</v>
      </c>
    </row>
    <row r="115" spans="1:28" ht="18" customHeight="1">
      <c r="A115" s="33" t="s">
        <v>21</v>
      </c>
      <c r="B115" s="159" t="s">
        <v>138</v>
      </c>
      <c r="C115" s="160" t="s">
        <v>7</v>
      </c>
      <c r="D115" s="155" t="s">
        <v>121</v>
      </c>
      <c r="E115" s="36">
        <f>F115+G115+H115</f>
        <v>30815.609845666</v>
      </c>
      <c r="F115" s="40">
        <f>F111+F108</f>
        <v>30815.609845666</v>
      </c>
      <c r="G115" s="40">
        <f>G111+G108</f>
        <v>0</v>
      </c>
      <c r="H115" s="40">
        <f>H111+H108</f>
        <v>0</v>
      </c>
      <c r="I115" s="36">
        <f>J115+K115+L115</f>
        <v>26258.493298537167</v>
      </c>
      <c r="J115" s="40">
        <f>J111+J108</f>
        <v>26258.493298537167</v>
      </c>
      <c r="K115" s="40">
        <f>K111+K108</f>
        <v>0</v>
      </c>
      <c r="L115" s="40">
        <f>L111+L108</f>
        <v>0</v>
      </c>
      <c r="M115" s="241">
        <f t="shared" si="21"/>
        <v>85.21166197926225</v>
      </c>
      <c r="N115" s="36">
        <f>O115+P115+Q115</f>
        <v>19741.876820478654</v>
      </c>
      <c r="O115" s="40">
        <f>O111+O108</f>
        <v>19741.876820478654</v>
      </c>
      <c r="P115" s="40">
        <f>P111+P108</f>
        <v>0</v>
      </c>
      <c r="Q115" s="40">
        <f>Q111+Q108</f>
        <v>0</v>
      </c>
      <c r="R115" s="241">
        <f t="shared" si="22"/>
        <v>75.1828240715489</v>
      </c>
      <c r="S115" s="36">
        <f>T115+U115+V115</f>
        <v>20752.443904497803</v>
      </c>
      <c r="T115" s="40">
        <f>T111+T108</f>
        <v>20752.443904497803</v>
      </c>
      <c r="U115" s="40">
        <f>U111+U108</f>
        <v>0</v>
      </c>
      <c r="V115" s="40">
        <f>V111+V108</f>
        <v>0</v>
      </c>
      <c r="W115" s="241">
        <f t="shared" si="23"/>
        <v>105.11890076717967</v>
      </c>
      <c r="X115" s="36">
        <f>Y115+Z115+AA115</f>
        <v>0</v>
      </c>
      <c r="Y115" s="40">
        <f>Y111+Y108</f>
        <v>0</v>
      </c>
      <c r="Z115" s="40">
        <f>Z111+Z108</f>
        <v>0</v>
      </c>
      <c r="AA115" s="40">
        <f>AA111+AA108</f>
        <v>0</v>
      </c>
      <c r="AB115" s="41">
        <f t="shared" si="24"/>
        <v>0</v>
      </c>
    </row>
    <row r="116" spans="1:28" s="180" customFormat="1" ht="48" customHeight="1">
      <c r="A116" s="176" t="s">
        <v>67</v>
      </c>
      <c r="B116" s="177" t="s">
        <v>137</v>
      </c>
      <c r="C116" s="178" t="s">
        <v>7</v>
      </c>
      <c r="D116" s="264">
        <v>34583.36</v>
      </c>
      <c r="E116" s="184">
        <f>F116+G116+H116</f>
        <v>30815.629878137173</v>
      </c>
      <c r="F116" s="185">
        <f>IF(ISERR(F115/F16*F17),0,F115/F16*F17)</f>
        <v>30815.629878137173</v>
      </c>
      <c r="G116" s="185">
        <f>IF(ISERR(G115/G16*G17),0,G115/G16*G17)</f>
        <v>0</v>
      </c>
      <c r="H116" s="185">
        <f>IF(ISERR(H115/H16*H17),0,H115/H16*H17)</f>
        <v>0</v>
      </c>
      <c r="I116" s="184">
        <f>J116+K116+L116</f>
        <v>26258.493298537174</v>
      </c>
      <c r="J116" s="185">
        <f>IF(ISERR(J115/J16*J17),0,J115/J16*J17)</f>
        <v>26258.493298537174</v>
      </c>
      <c r="K116" s="185">
        <f>IF(ISERR(K115/K16*K17),0,K115/K16*K17)</f>
        <v>0</v>
      </c>
      <c r="L116" s="185">
        <f>IF(ISERR(L115/L16*L17),0,L115/L16*L17)</f>
        <v>0</v>
      </c>
      <c r="M116" s="262"/>
      <c r="N116" s="184">
        <f>O116+P116+Q116</f>
        <v>19741.876820478657</v>
      </c>
      <c r="O116" s="185">
        <f>IF(ISERR(O115/O16*O17),0,O115/O16*O17)</f>
        <v>19741.876820478657</v>
      </c>
      <c r="P116" s="185">
        <f>IF(ISERR(P115/P16*P17),0,P115/P16*P17)</f>
        <v>0</v>
      </c>
      <c r="Q116" s="185">
        <f>IF(ISERR(Q115/Q16*Q17),0,Q115/Q16*Q17)</f>
        <v>0</v>
      </c>
      <c r="R116" s="262"/>
      <c r="S116" s="184">
        <f>T116+U116+V116</f>
        <v>20752.443904497806</v>
      </c>
      <c r="T116" s="185">
        <f>IF(ISERR(T115/T16*T17),0,T115/T16*T17)</f>
        <v>20752.443904497806</v>
      </c>
      <c r="U116" s="185">
        <f>IF(ISERR(U115/U16*U17),0,U115/U16*U17)</f>
        <v>0</v>
      </c>
      <c r="V116" s="185">
        <f>IF(ISERR(V115/V16*V17),0,V115/V16*V17)</f>
        <v>0</v>
      </c>
      <c r="W116" s="262"/>
      <c r="X116" s="184">
        <f>Y116+Z116+AA116</f>
        <v>0</v>
      </c>
      <c r="Y116" s="185">
        <f>IF(ISERR(Y115/Y16*Y17),0,Y115/Y16*Y17)</f>
        <v>0</v>
      </c>
      <c r="Z116" s="185">
        <f>IF(ISERR(Z115/Z16*Z17),0,Z115/Z16*Z17)</f>
        <v>0</v>
      </c>
      <c r="AA116" s="185">
        <f>IF(ISERR(AA115/AA16*AA17),0,AA115/AA16*AA17)</f>
        <v>0</v>
      </c>
      <c r="AB116" s="179"/>
    </row>
    <row r="117" spans="1:28" s="167" customFormat="1" ht="30.75" customHeight="1">
      <c r="A117" s="181" t="s">
        <v>68</v>
      </c>
      <c r="B117" s="182" t="s">
        <v>139</v>
      </c>
      <c r="C117" s="183" t="s">
        <v>7</v>
      </c>
      <c r="D117" s="36"/>
      <c r="E117" s="36">
        <f>F117+G117+H117</f>
        <v>-671.05</v>
      </c>
      <c r="F117" s="43">
        <v>-671.05</v>
      </c>
      <c r="G117" s="43"/>
      <c r="H117" s="43"/>
      <c r="I117" s="36">
        <f>J117+K117+L117</f>
        <v>-2389.78</v>
      </c>
      <c r="J117" s="43">
        <v>-2389.78</v>
      </c>
      <c r="K117" s="43"/>
      <c r="L117" s="43"/>
      <c r="M117" s="241">
        <f>_xlfn.IFERROR((I117/E117*100),0)</f>
        <v>356.1254750018628</v>
      </c>
      <c r="N117" s="36">
        <f>O117+P117+Q117</f>
        <v>0</v>
      </c>
      <c r="O117" s="43"/>
      <c r="P117" s="43"/>
      <c r="Q117" s="43"/>
      <c r="R117" s="241">
        <f>_xlfn.IFERROR((N117/I117*100),0)</f>
        <v>0</v>
      </c>
      <c r="S117" s="36">
        <f>T117+U117+V117</f>
        <v>0</v>
      </c>
      <c r="T117" s="43"/>
      <c r="U117" s="43"/>
      <c r="V117" s="43"/>
      <c r="W117" s="241">
        <f>_xlfn.IFERROR((S117/N117*100),0)</f>
        <v>0</v>
      </c>
      <c r="X117" s="36">
        <f>Y117+Z117+AA117</f>
        <v>0</v>
      </c>
      <c r="Y117" s="43"/>
      <c r="Z117" s="43"/>
      <c r="AA117" s="43"/>
      <c r="AB117" s="41">
        <f>_xlfn.IFERROR((X117/S117*100),0)</f>
        <v>0</v>
      </c>
    </row>
    <row r="118" spans="1:28" ht="45" customHeight="1">
      <c r="A118" s="33" t="s">
        <v>29</v>
      </c>
      <c r="B118" s="161" t="s">
        <v>140</v>
      </c>
      <c r="C118" s="160" t="s">
        <v>7</v>
      </c>
      <c r="D118" s="36"/>
      <c r="E118" s="36">
        <f aca="true" t="shared" si="27" ref="E118:L118">E116-E117</f>
        <v>31486.679878137173</v>
      </c>
      <c r="F118" s="40">
        <f t="shared" si="27"/>
        <v>31486.679878137173</v>
      </c>
      <c r="G118" s="40">
        <f t="shared" si="27"/>
        <v>0</v>
      </c>
      <c r="H118" s="40">
        <f t="shared" si="27"/>
        <v>0</v>
      </c>
      <c r="I118" s="36">
        <f t="shared" si="27"/>
        <v>28648.273298537173</v>
      </c>
      <c r="J118" s="40">
        <f t="shared" si="27"/>
        <v>28648.273298537173</v>
      </c>
      <c r="K118" s="40">
        <f t="shared" si="27"/>
        <v>0</v>
      </c>
      <c r="L118" s="40">
        <f t="shared" si="27"/>
        <v>0</v>
      </c>
      <c r="M118" s="241">
        <f>_xlfn.IFERROR((I118/E118*100),0)</f>
        <v>90.98537352751869</v>
      </c>
      <c r="N118" s="36">
        <f>N116-N117</f>
        <v>19741.876820478657</v>
      </c>
      <c r="O118" s="40">
        <f>O116-O117</f>
        <v>19741.876820478657</v>
      </c>
      <c r="P118" s="40">
        <f>P116-P117</f>
        <v>0</v>
      </c>
      <c r="Q118" s="40">
        <f>Q116-Q117</f>
        <v>0</v>
      </c>
      <c r="R118" s="241">
        <f>_xlfn.IFERROR((N118/I118*100),0)</f>
        <v>68.91122761484793</v>
      </c>
      <c r="S118" s="36">
        <f>S116-S117</f>
        <v>20752.443904497806</v>
      </c>
      <c r="T118" s="40">
        <f>T116-T117</f>
        <v>20752.443904497806</v>
      </c>
      <c r="U118" s="40">
        <f>U116-U117</f>
        <v>0</v>
      </c>
      <c r="V118" s="40">
        <f>V116-V117</f>
        <v>0</v>
      </c>
      <c r="W118" s="241">
        <f>_xlfn.IFERROR((S118/N118*100),0)</f>
        <v>105.11890076717967</v>
      </c>
      <c r="X118" s="36">
        <f>X116-X117</f>
        <v>0</v>
      </c>
      <c r="Y118" s="40">
        <f>Y116-Y117</f>
        <v>0</v>
      </c>
      <c r="Z118" s="40">
        <f>Z116-Z117</f>
        <v>0</v>
      </c>
      <c r="AA118" s="40">
        <f>AA116-AA117</f>
        <v>0</v>
      </c>
      <c r="AB118" s="41">
        <f>_xlfn.IFERROR((X118/S118*100),0)</f>
        <v>0</v>
      </c>
    </row>
    <row r="119" spans="1:28" ht="18.75" customHeight="1" thickBot="1">
      <c r="A119" s="222" t="s">
        <v>69</v>
      </c>
      <c r="B119" s="223" t="s">
        <v>57</v>
      </c>
      <c r="C119" s="224" t="s">
        <v>109</v>
      </c>
      <c r="D119" s="225">
        <f aca="true" t="shared" si="28" ref="D119:L119">_xlfn.IFERROR((D110/D17*1000),0)</f>
        <v>1582.1375329223529</v>
      </c>
      <c r="E119" s="225">
        <f t="shared" si="28"/>
        <v>1906.0335962452966</v>
      </c>
      <c r="F119" s="226">
        <f t="shared" si="28"/>
        <v>1906.0335962452966</v>
      </c>
      <c r="G119" s="226">
        <f t="shared" si="28"/>
        <v>0</v>
      </c>
      <c r="H119" s="226">
        <f t="shared" si="28"/>
        <v>0</v>
      </c>
      <c r="I119" s="225">
        <f t="shared" si="28"/>
        <v>1380.9581346198504</v>
      </c>
      <c r="J119" s="226">
        <f t="shared" si="28"/>
        <v>1380.9581346198504</v>
      </c>
      <c r="K119" s="226">
        <f t="shared" si="28"/>
        <v>0</v>
      </c>
      <c r="L119" s="226">
        <f t="shared" si="28"/>
        <v>0</v>
      </c>
      <c r="M119" s="258">
        <f>_xlfn.IFERROR((I119/E119*100),0)</f>
        <v>72.45193040354616</v>
      </c>
      <c r="N119" s="225">
        <f>_xlfn.IFERROR((N110/N17*1000),0)</f>
        <v>1040.9952598478135</v>
      </c>
      <c r="O119" s="226">
        <f>_xlfn.IFERROR((O110/O17*1000),0)</f>
        <v>1040.9952598478135</v>
      </c>
      <c r="P119" s="226">
        <f>_xlfn.IFERROR((P110/P17*1000),0)</f>
        <v>0</v>
      </c>
      <c r="Q119" s="226">
        <f>_xlfn.IFERROR((Q110/Q17*1000),0)</f>
        <v>0</v>
      </c>
      <c r="R119" s="258">
        <f>_xlfn.IFERROR((N119/I119*100),0)</f>
        <v>75.38210129262016</v>
      </c>
      <c r="S119" s="225">
        <f>_xlfn.IFERROR((S110/S17*1000),0)</f>
        <v>1080.4315220482745</v>
      </c>
      <c r="T119" s="226">
        <f>_xlfn.IFERROR((T110/T17*1000),0)</f>
        <v>1080.4315220482745</v>
      </c>
      <c r="U119" s="226">
        <f>_xlfn.IFERROR((U110/U17*1000),0)</f>
        <v>0</v>
      </c>
      <c r="V119" s="226">
        <f>_xlfn.IFERROR((V110/V17*1000),0)</f>
        <v>0</v>
      </c>
      <c r="W119" s="258">
        <f>_xlfn.IFERROR((S119/N119*100),0)</f>
        <v>103.788322936862</v>
      </c>
      <c r="X119" s="225">
        <f>_xlfn.IFERROR((X110/X17*1000),0)</f>
        <v>0</v>
      </c>
      <c r="Y119" s="226">
        <f>_xlfn.IFERROR((Y110/Y17*1000),0)</f>
        <v>0</v>
      </c>
      <c r="Z119" s="226">
        <f>_xlfn.IFERROR((Z110/Z17*1000),0)</f>
        <v>0</v>
      </c>
      <c r="AA119" s="226">
        <f>_xlfn.IFERROR((AA110/AA17*1000),0)</f>
        <v>0</v>
      </c>
      <c r="AB119" s="140">
        <f>_xlfn.IFERROR((X119/S119*100),0)</f>
        <v>0</v>
      </c>
    </row>
    <row r="120" spans="1:28" s="51" customFormat="1" ht="27" customHeight="1" thickBot="1">
      <c r="A120" s="141">
        <v>15</v>
      </c>
      <c r="B120" s="227" t="s">
        <v>36</v>
      </c>
      <c r="C120" s="228" t="s">
        <v>129</v>
      </c>
      <c r="D120" s="229" t="s">
        <v>121</v>
      </c>
      <c r="E120" s="229">
        <f aca="true" t="shared" si="29" ref="E120:L120">E118/E17*1000</f>
        <v>2046.8704009231828</v>
      </c>
      <c r="F120" s="230">
        <f t="shared" si="29"/>
        <v>2046.8704009231828</v>
      </c>
      <c r="G120" s="230" t="e">
        <f t="shared" si="29"/>
        <v>#DIV/0!</v>
      </c>
      <c r="H120" s="230" t="e">
        <f t="shared" si="29"/>
        <v>#DIV/0!</v>
      </c>
      <c r="I120" s="229">
        <f t="shared" si="29"/>
        <v>1586.490443852971</v>
      </c>
      <c r="J120" s="230">
        <f t="shared" si="29"/>
        <v>1586.490443852971</v>
      </c>
      <c r="K120" s="230" t="e">
        <f t="shared" si="29"/>
        <v>#DIV/0!</v>
      </c>
      <c r="L120" s="230" t="e">
        <f t="shared" si="29"/>
        <v>#DIV/0!</v>
      </c>
      <c r="M120" s="263">
        <f>_xlfn.IFERROR((I120/E120*100),0)</f>
        <v>77.50810423256057</v>
      </c>
      <c r="N120" s="229">
        <f>N118/N17*1000</f>
        <v>1093.2700408513324</v>
      </c>
      <c r="O120" s="230">
        <f>O118/O17*1000</f>
        <v>1093.2700408513324</v>
      </c>
      <c r="P120" s="230" t="e">
        <f>P118/P17*1000</f>
        <v>#DIV/0!</v>
      </c>
      <c r="Q120" s="230" t="e">
        <f>Q118/Q17*1000</f>
        <v>#DIV/0!</v>
      </c>
      <c r="R120" s="263">
        <f>_xlfn.IFERROR((N120/I120*100),0)</f>
        <v>68.91122761484795</v>
      </c>
      <c r="S120" s="229">
        <f>S118/S17*1000</f>
        <v>1149.2334493598169</v>
      </c>
      <c r="T120" s="230">
        <f>T118/T17*1000</f>
        <v>1149.2334493598169</v>
      </c>
      <c r="U120" s="230" t="e">
        <f>U118/U17*1000</f>
        <v>#DIV/0!</v>
      </c>
      <c r="V120" s="230" t="e">
        <f>V118/V17*1000</f>
        <v>#DIV/0!</v>
      </c>
      <c r="W120" s="263">
        <f>_xlfn.IFERROR((S120/N120*100),0)</f>
        <v>105.1189007671797</v>
      </c>
      <c r="X120" s="229" t="e">
        <f>X118/X17*1000</f>
        <v>#DIV/0!</v>
      </c>
      <c r="Y120" s="230" t="e">
        <f>Y118/Y17*1000</f>
        <v>#DIV/0!</v>
      </c>
      <c r="Z120" s="230" t="e">
        <f>Z118/Z17*1000</f>
        <v>#DIV/0!</v>
      </c>
      <c r="AA120" s="230" t="e">
        <f>AA118/AA17*1000</f>
        <v>#DIV/0!</v>
      </c>
      <c r="AB120" s="231">
        <f>_xlfn.IFERROR((X120/S120*100),0)</f>
        <v>0</v>
      </c>
    </row>
    <row r="121" spans="2:27" ht="12.75">
      <c r="B121" s="1" t="s">
        <v>70</v>
      </c>
      <c r="E121" s="165"/>
      <c r="F121" s="165"/>
      <c r="G121" s="165"/>
      <c r="H121" s="165"/>
      <c r="I121" s="165">
        <f>_xlfn.IFERROR((I120/E120),0)</f>
        <v>0.7750810423256057</v>
      </c>
      <c r="J121" s="165">
        <f>_xlfn.IFERROR((J120/F120),0)</f>
        <v>0.7750810423256057</v>
      </c>
      <c r="K121" s="165">
        <f>_xlfn.IFERROR((K120/G120),0)</f>
        <v>0</v>
      </c>
      <c r="L121" s="165">
        <f>_xlfn.IFERROR((L120/H120),0)</f>
        <v>0</v>
      </c>
      <c r="M121" s="164"/>
      <c r="N121" s="165">
        <f>_xlfn.IFERROR((N120/I120),0)</f>
        <v>0.6891122761484795</v>
      </c>
      <c r="O121" s="165">
        <f>_xlfn.IFERROR((O120/J120),0)</f>
        <v>0.6891122761484795</v>
      </c>
      <c r="P121" s="165">
        <f>_xlfn.IFERROR((P120/K120),0)</f>
        <v>0</v>
      </c>
      <c r="Q121" s="165">
        <f>_xlfn.IFERROR((Q120/L120),0)</f>
        <v>0</v>
      </c>
      <c r="S121" s="165">
        <f>_xlfn.IFERROR((S120/N120),0)</f>
        <v>1.051189007671797</v>
      </c>
      <c r="T121" s="165">
        <f>_xlfn.IFERROR((T120/O120),0)</f>
        <v>1.051189007671797</v>
      </c>
      <c r="U121" s="165">
        <f>_xlfn.IFERROR((U120/P120),0)</f>
        <v>0</v>
      </c>
      <c r="V121" s="165">
        <f>_xlfn.IFERROR((V120/Q120),0)</f>
        <v>0</v>
      </c>
      <c r="X121" s="165">
        <f>_xlfn.IFERROR((X120/S120),0)</f>
        <v>0</v>
      </c>
      <c r="Y121" s="165">
        <f>_xlfn.IFERROR((Y120/T120),0)</f>
        <v>0</v>
      </c>
      <c r="Z121" s="165">
        <f>_xlfn.IFERROR((Z120/U120),0)</f>
        <v>0</v>
      </c>
      <c r="AA121" s="165">
        <f>_xlfn.IFERROR((AA120/V120),0)</f>
        <v>0</v>
      </c>
    </row>
    <row r="122" ht="6" customHeight="1"/>
    <row r="123" s="19" customFormat="1" ht="15">
      <c r="B123" s="20" t="s">
        <v>146</v>
      </c>
    </row>
    <row r="124" s="19" customFormat="1" ht="15">
      <c r="B124" s="20" t="s">
        <v>118</v>
      </c>
    </row>
    <row r="125" s="19" customFormat="1" ht="6.75" customHeight="1">
      <c r="B125" s="20"/>
    </row>
    <row r="126" spans="2:20" s="19" customFormat="1" ht="15">
      <c r="B126" s="20" t="s">
        <v>147</v>
      </c>
      <c r="G126" s="20" t="s">
        <v>120</v>
      </c>
      <c r="T126" s="265"/>
    </row>
    <row r="127" spans="2:7" s="19" customFormat="1" ht="15">
      <c r="B127" s="20" t="s">
        <v>119</v>
      </c>
      <c r="G127" s="20" t="s">
        <v>119</v>
      </c>
    </row>
    <row r="128" s="19" customFormat="1" ht="14.25">
      <c r="B128" s="233" t="s">
        <v>122</v>
      </c>
    </row>
    <row r="129" s="19" customFormat="1" ht="14.25"/>
    <row r="130" s="19" customFormat="1" ht="15">
      <c r="B130" s="20"/>
    </row>
    <row r="131" s="19" customFormat="1" ht="15">
      <c r="B131" s="20"/>
    </row>
    <row r="132" s="19" customFormat="1" ht="15">
      <c r="B132" s="20"/>
    </row>
    <row r="133" ht="12.75">
      <c r="E133" s="167"/>
    </row>
    <row r="134" ht="12.75">
      <c r="E134" s="168"/>
    </row>
    <row r="135" ht="12.75">
      <c r="E135" s="166"/>
    </row>
    <row r="136" spans="5:7" ht="12.75">
      <c r="E136" s="167"/>
      <c r="G136" s="102"/>
    </row>
    <row r="137" spans="5:7" ht="12.75">
      <c r="E137" s="167"/>
      <c r="G137" s="125"/>
    </row>
  </sheetData>
  <sheetProtection/>
  <mergeCells count="53">
    <mergeCell ref="A3:W3"/>
    <mergeCell ref="A4:W4"/>
    <mergeCell ref="A2:W2"/>
    <mergeCell ref="K8:K9"/>
    <mergeCell ref="I8:I9"/>
    <mergeCell ref="J8:J9"/>
    <mergeCell ref="D8:D9"/>
    <mergeCell ref="C7:C9"/>
    <mergeCell ref="R8:R9"/>
    <mergeCell ref="O8:O9"/>
    <mergeCell ref="P8:P9"/>
    <mergeCell ref="L8:L9"/>
    <mergeCell ref="N8:N9"/>
    <mergeCell ref="M8:M9"/>
    <mergeCell ref="B60:B62"/>
    <mergeCell ref="B45:B47"/>
    <mergeCell ref="B48:B50"/>
    <mergeCell ref="B51:B53"/>
    <mergeCell ref="B54:B56"/>
    <mergeCell ref="B57:B59"/>
    <mergeCell ref="A25:A26"/>
    <mergeCell ref="B25:B26"/>
    <mergeCell ref="A7:A9"/>
    <mergeCell ref="B7:B9"/>
    <mergeCell ref="B27:B29"/>
    <mergeCell ref="A100:A103"/>
    <mergeCell ref="A75:A77"/>
    <mergeCell ref="A78:A80"/>
    <mergeCell ref="A81:A83"/>
    <mergeCell ref="A84:A86"/>
    <mergeCell ref="B84:B86"/>
    <mergeCell ref="A91:A93"/>
    <mergeCell ref="B91:B93"/>
    <mergeCell ref="A72:A74"/>
    <mergeCell ref="B66:B68"/>
    <mergeCell ref="A69:A71"/>
    <mergeCell ref="B69:B71"/>
    <mergeCell ref="AB8:AB9"/>
    <mergeCell ref="E7:AB7"/>
    <mergeCell ref="Y8:Y9"/>
    <mergeCell ref="Z8:Z9"/>
    <mergeCell ref="V8:V9"/>
    <mergeCell ref="W8:W9"/>
    <mergeCell ref="X8:X9"/>
    <mergeCell ref="S8:S9"/>
    <mergeCell ref="T8:T9"/>
    <mergeCell ref="U8:U9"/>
    <mergeCell ref="AA8:AA9"/>
    <mergeCell ref="G8:G9"/>
    <mergeCell ref="E8:E9"/>
    <mergeCell ref="H8:H9"/>
    <mergeCell ref="F8:F9"/>
    <mergeCell ref="Q8:Q9"/>
  </mergeCells>
  <printOptions horizontalCentered="1"/>
  <pageMargins left="0" right="0" top="0" bottom="0" header="0" footer="0"/>
  <pageSetup horizontalDpi="600" verticalDpi="600" orientation="landscape" pageOrder="overThenDown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Энергетическая комиссия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РЭК</dc:creator>
  <cp:keywords/>
  <dc:description/>
  <cp:lastModifiedBy>Admin</cp:lastModifiedBy>
  <cp:lastPrinted>2019-02-14T08:37:10Z</cp:lastPrinted>
  <dcterms:created xsi:type="dcterms:W3CDTF">2002-09-05T09:37:59Z</dcterms:created>
  <dcterms:modified xsi:type="dcterms:W3CDTF">2019-04-17T12:15:46Z</dcterms:modified>
  <cp:category/>
  <cp:version/>
  <cp:contentType/>
  <cp:contentStatus/>
</cp:coreProperties>
</file>