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2" yWindow="1008" windowWidth="11568" windowHeight="5508" tabRatio="802" activeTab="0"/>
  </bookViews>
  <sheets>
    <sheet name="Приложение №1 (2.7)" sheetId="1" r:id="rId1"/>
  </sheets>
  <definedNames>
    <definedName name="Z_324B7709_5482_4F3D_BBB2_4810AA6A9849_.wvu.Cols" localSheetId="0" hidden="1">'Приложение №1 (2.7)'!#REF!,'Приложение №1 (2.7)'!#REF!,'Приложение №1 (2.7)'!#REF!,'Приложение №1 (2.7)'!#REF!,'Приложение №1 (2.7)'!#REF!,'Приложение №1 (2.7)'!#REF!,'Приложение №1 (2.7)'!#REF!,'Приложение №1 (2.7)'!#REF!,'Приложение №1 (2.7)'!#REF!,'Приложение №1 (2.7)'!$E:$E,'Приложение №1 (2.7)'!$G:$G,'Приложение №1 (2.7)'!$I:$I,'Приложение №1 (2.7)'!$K:$K,'Приложение №1 (2.7)'!#REF!,'Приложение №1 (2.7)'!#REF!,'Приложение №1 (2.7)'!$M:$M,'Приложение №1 (2.7)'!#REF!</definedName>
    <definedName name="Z_324B7709_5482_4F3D_BBB2_4810AA6A9849_.wvu.PrintArea" localSheetId="0" hidden="1">'Приложение №1 (2.7)'!$A$1:$M$130</definedName>
    <definedName name="Z_324B7709_5482_4F3D_BBB2_4810AA6A9849_.wvu.PrintTitles" localSheetId="0" hidden="1">'Приложение №1 (2.7)'!$10:$10</definedName>
    <definedName name="Z_324B7709_5482_4F3D_BBB2_4810AA6A9849_.wvu.Rows" localSheetId="0" hidden="1">'Приложение №1 (2.7)'!$37:$64,'Приложение №1 (2.7)'!$71:$73,'Приложение №1 (2.7)'!$77:$82</definedName>
    <definedName name="А1">#REF!</definedName>
    <definedName name="_xlnm.Print_Titles" localSheetId="0">'Приложение №1 (2.7)'!$10:$10</definedName>
    <definedName name="_xlnm.Print_Area" localSheetId="0">'Приложение №1 (2.7)'!$A$1:$M$130</definedName>
    <definedName name="ппп">#REF!</definedName>
  </definedNames>
  <calcPr fullCalcOnLoad="1"/>
</workbook>
</file>

<file path=xl/sharedStrings.xml><?xml version="1.0" encoding="utf-8"?>
<sst xmlns="http://schemas.openxmlformats.org/spreadsheetml/2006/main" count="250" uniqueCount="140">
  <si>
    <t>Наименование показателей</t>
  </si>
  <si>
    <t>Ед. измере-ния</t>
  </si>
  <si>
    <t>Тех.</t>
  </si>
  <si>
    <t>1.</t>
  </si>
  <si>
    <t>Гкал</t>
  </si>
  <si>
    <t>2.</t>
  </si>
  <si>
    <t>Полезный отпуск тепловой энергии</t>
  </si>
  <si>
    <t>Себестоимость по статьям затрат:</t>
  </si>
  <si>
    <t>тыс. руб.</t>
  </si>
  <si>
    <t>тыс.кВт.ч</t>
  </si>
  <si>
    <t>Водоотведение сточных вод</t>
  </si>
  <si>
    <t>Отчисления на социальные нужды</t>
  </si>
  <si>
    <t xml:space="preserve"> тыс.руб.</t>
  </si>
  <si>
    <t>Цеховые расходы</t>
  </si>
  <si>
    <t>4.</t>
  </si>
  <si>
    <t>Итого производственная себестоимость:</t>
  </si>
  <si>
    <t>тыс.руб.</t>
  </si>
  <si>
    <t>5.</t>
  </si>
  <si>
    <t>6.</t>
  </si>
  <si>
    <t>7.</t>
  </si>
  <si>
    <t>8.</t>
  </si>
  <si>
    <t>9.</t>
  </si>
  <si>
    <t>10.</t>
  </si>
  <si>
    <r>
      <t>руб.коп.</t>
    </r>
    <r>
      <rPr>
        <sz val="10"/>
        <rFont val="Times New Roman"/>
        <family val="1"/>
      </rPr>
      <t xml:space="preserve"> Гкал</t>
    </r>
  </si>
  <si>
    <t>Отпуск в сеть</t>
  </si>
  <si>
    <t>Потери в сетях</t>
  </si>
  <si>
    <t>СНК</t>
  </si>
  <si>
    <t xml:space="preserve"> 7.4</t>
  </si>
  <si>
    <t xml:space="preserve"> 7.7</t>
  </si>
  <si>
    <t xml:space="preserve"> 7.8</t>
  </si>
  <si>
    <t xml:space="preserve"> 7.9</t>
  </si>
  <si>
    <t xml:space="preserve"> 7.10</t>
  </si>
  <si>
    <t>13.</t>
  </si>
  <si>
    <t xml:space="preserve"> тыс.м3</t>
  </si>
  <si>
    <t>ИТОГО цеховая себестоимость:</t>
  </si>
  <si>
    <t>Выработка тепловой энергии</t>
  </si>
  <si>
    <t>в т.ч. 1) на сторону:</t>
  </si>
  <si>
    <t>2) собственное потребление</t>
  </si>
  <si>
    <t>Отопление</t>
  </si>
  <si>
    <t xml:space="preserve">Вода </t>
  </si>
  <si>
    <t>ЭОТ тариф (без НДС)  на тепловую энергию</t>
  </si>
  <si>
    <t>Выручка</t>
  </si>
  <si>
    <t xml:space="preserve">         - бюджет</t>
  </si>
  <si>
    <t xml:space="preserve">         -  население</t>
  </si>
  <si>
    <t xml:space="preserve">Общехозяйственные расходы </t>
  </si>
  <si>
    <t>руб./т.м3</t>
  </si>
  <si>
    <t>тн</t>
  </si>
  <si>
    <t>Покупная тепловая энергия</t>
  </si>
  <si>
    <t>по уровню НН количество</t>
  </si>
  <si>
    <t>тариф НН</t>
  </si>
  <si>
    <t>руб./кВт</t>
  </si>
  <si>
    <t>сумма</t>
  </si>
  <si>
    <t>по уровню СН2 количество</t>
  </si>
  <si>
    <t>тариф СН2</t>
  </si>
  <si>
    <t>по уровню СН1 количество</t>
  </si>
  <si>
    <t>тариф СН1</t>
  </si>
  <si>
    <t>по уровню ВН количество</t>
  </si>
  <si>
    <t>тариф ВН</t>
  </si>
  <si>
    <t xml:space="preserve">        1)  на технологические нужды </t>
  </si>
  <si>
    <t xml:space="preserve">тариф </t>
  </si>
  <si>
    <t>руб./м3</t>
  </si>
  <si>
    <t>Выпадающие расходы</t>
  </si>
  <si>
    <t>Целевое использование</t>
  </si>
  <si>
    <t>Необходимая расчетная прибыль, в том числе:</t>
  </si>
  <si>
    <t xml:space="preserve">     налог на имущество</t>
  </si>
  <si>
    <t xml:space="preserve">    прибыль на прочие цели</t>
  </si>
  <si>
    <t>Выручка с учетом целевого использования</t>
  </si>
  <si>
    <t>Себестоимость реализации 1 Гкал.</t>
  </si>
  <si>
    <t>руб.коп.</t>
  </si>
  <si>
    <t xml:space="preserve">Расходы по содержанию и эксплуатации оборудования, в том числе:   </t>
  </si>
  <si>
    <t>- амортизация</t>
  </si>
  <si>
    <t>- арендная плата</t>
  </si>
  <si>
    <t>- затраты на ремонт и обслуживание</t>
  </si>
  <si>
    <t>Производ. себестомость  на выработку тепловой энергии для собств. потреб.</t>
  </si>
  <si>
    <t>Производ. себестомость  на выработку тепловой энергии для реализации</t>
  </si>
  <si>
    <t>3.</t>
  </si>
  <si>
    <t>8.1.</t>
  </si>
  <si>
    <t>8.2.</t>
  </si>
  <si>
    <t>11.</t>
  </si>
  <si>
    <t>12.</t>
  </si>
  <si>
    <t>14.</t>
  </si>
  <si>
    <t>Рост тарифов по сравнению с действующими составил</t>
  </si>
  <si>
    <t>A</t>
  </si>
  <si>
    <t>B</t>
  </si>
  <si>
    <t>C</t>
  </si>
  <si>
    <t>№ пп</t>
  </si>
  <si>
    <t xml:space="preserve">  Основной персонал</t>
  </si>
  <si>
    <t xml:space="preserve">  Ремонтный персонал</t>
  </si>
  <si>
    <t xml:space="preserve">  Цеховый персонал</t>
  </si>
  <si>
    <t xml:space="preserve">  АУП</t>
  </si>
  <si>
    <t>Приложение № 1</t>
  </si>
  <si>
    <t>ГВС без воды</t>
  </si>
  <si>
    <t>до 0,01 включительно</t>
  </si>
  <si>
    <t>тыс. м3</t>
  </si>
  <si>
    <t>цена газа</t>
  </si>
  <si>
    <t>от 0,01 до 0,1 включительно</t>
  </si>
  <si>
    <t>от 0,1 до 1 включительно</t>
  </si>
  <si>
    <t>от 1 до 10 включительно</t>
  </si>
  <si>
    <t>от 10 до 100 включительно</t>
  </si>
  <si>
    <t>7.1.2.</t>
  </si>
  <si>
    <t xml:space="preserve">печное топливо </t>
  </si>
  <si>
    <t>руб./тонн</t>
  </si>
  <si>
    <t>7.1.3.</t>
  </si>
  <si>
    <t xml:space="preserve">мазут </t>
  </si>
  <si>
    <t>7.1.4.</t>
  </si>
  <si>
    <t xml:space="preserve">Уголь   </t>
  </si>
  <si>
    <t>7.1.5.</t>
  </si>
  <si>
    <t xml:space="preserve">Дизельное топливо  </t>
  </si>
  <si>
    <t>7.1.6.</t>
  </si>
  <si>
    <t xml:space="preserve">Дрова       </t>
  </si>
  <si>
    <t>7.1.</t>
  </si>
  <si>
    <t>Топливо на технологические нужды,                                          в том числе:</t>
  </si>
  <si>
    <t>т.у.т.</t>
  </si>
  <si>
    <t>7.1.1.</t>
  </si>
  <si>
    <t>7.2.</t>
  </si>
  <si>
    <t xml:space="preserve">Покупная тепловая энергия </t>
  </si>
  <si>
    <t>7.3.</t>
  </si>
  <si>
    <t>7.5.</t>
  </si>
  <si>
    <t>7.6.</t>
  </si>
  <si>
    <t>Фонд оплаты труда</t>
  </si>
  <si>
    <t>Цеховая себестоимость 1 Гкал.</t>
  </si>
  <si>
    <t>руб./Гкал</t>
  </si>
  <si>
    <t xml:space="preserve">         - прочие, </t>
  </si>
  <si>
    <t>ПАР</t>
  </si>
  <si>
    <t xml:space="preserve">         2) на нужды ГВС (справочно)</t>
  </si>
  <si>
    <t>Перевыставлено/недовыставлено</t>
  </si>
  <si>
    <t>Иное топливо</t>
  </si>
  <si>
    <t>7.1.7.</t>
  </si>
  <si>
    <t>7.1.8.</t>
  </si>
  <si>
    <t xml:space="preserve">Сжиженный газ   </t>
  </si>
  <si>
    <t>в т.ч. организации-перепродавцы</t>
  </si>
  <si>
    <t xml:space="preserve">     налог на прибыль (или налог, уплач. при спецрежиме)</t>
  </si>
  <si>
    <t>Покупная электроэнергия,                                                        в том числе:</t>
  </si>
  <si>
    <r>
      <t>природный газ ВСЕГО,                                                                в том числе по группам потребителей с объемом потребления газа (млн,м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/год):</t>
    </r>
  </si>
  <si>
    <t>Темп роста к предыдущему,%</t>
  </si>
  <si>
    <t>экономической обоснованности расходов по статьям затрат, обоснование объемов полезного отпуска тепловой энергии (мощности) и величины прибыли, необходимой для эффективного функционирования регулируемой организации на 2016-2018 гг.</t>
  </si>
  <si>
    <t>ООО "Кубаньречфлот-сервис"</t>
  </si>
  <si>
    <t>Генеральный директор</t>
  </si>
  <si>
    <t xml:space="preserve"> Предложение на 2017</t>
  </si>
  <si>
    <t>Предложение о тарифе на 2017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</si>
</sst>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$&quot;#,##0_);[Red]\(&quot;$&quot;#,##0\)"/>
    <numFmt numFmtId="167" formatCode="_(&quot;$&quot;* #,##0.00_);_(&quot;$&quot;* \(#,##0.00\);_(&quot;$&quot;* &quot;-&quot;??_);_(@_)"/>
    <numFmt numFmtId="168" formatCode="d/m"/>
    <numFmt numFmtId="169" formatCode="#,##0.0"/>
    <numFmt numFmtId="170" formatCode="0.0%"/>
    <numFmt numFmtId="171" formatCode="General_)"/>
    <numFmt numFmtId="172" formatCode="#,##0.0000"/>
    <numFmt numFmtId="173" formatCode="_-* #,##0.0_р_._-;\-* #,##0.0_р_._-;_-* &quot;-&quot;?_р_._-;_-@_-"/>
    <numFmt numFmtId="174" formatCode="[$-419]mmmm\ yyyy;@"/>
    <numFmt numFmtId="175" formatCode="_-* #,##0.00[$€-1]_-;\-* #,##0.00[$€-1]_-;_-* &quot;-&quot;??[$€-1]_-"/>
    <numFmt numFmtId="176" formatCode="#,##0.0_ ;\-#,##0.0\ "/>
  </numFmts>
  <fonts count="55">
    <font>
      <sz val="10"/>
      <name val="Arial Cyr"/>
      <family val="0"/>
    </font>
    <font>
      <sz val="14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Helv"/>
      <family val="0"/>
    </font>
    <font>
      <sz val="10"/>
      <name val="NTHarmonica"/>
      <family val="0"/>
    </font>
    <font>
      <sz val="9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9"/>
      <color indexed="11"/>
      <name val="Tahoma"/>
      <family val="2"/>
    </font>
    <font>
      <u val="single"/>
      <sz val="9"/>
      <color indexed="12"/>
      <name val="Tahoma"/>
      <family val="2"/>
    </font>
    <font>
      <sz val="14"/>
      <color indexed="62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rgb="FF3F3F76"/>
      <name val="Calibri"/>
      <family val="2"/>
    </font>
    <font>
      <sz val="11"/>
      <color theme="1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lightTrellis">
        <bgColor rgb="FFCCFFCC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 style="double"/>
    </border>
    <border>
      <left style="medium"/>
      <right style="medium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 diagonalDown="1">
      <left style="thin"/>
      <right style="thin"/>
      <top style="medium"/>
      <bottom/>
      <diagonal style="thin"/>
    </border>
    <border diagonalDown="1">
      <left style="thin"/>
      <right style="thin"/>
      <top/>
      <bottom style="medium"/>
      <diagonal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 diagonalDown="1">
      <left style="thin"/>
      <right style="medium"/>
      <top style="medium"/>
      <bottom/>
      <diagonal style="thin"/>
    </border>
    <border diagonalDown="1">
      <left style="thin"/>
      <right style="medium"/>
      <top/>
      <bottom style="medium"/>
      <diagonal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175" fontId="23" fillId="0" borderId="0">
      <alignment/>
      <protection/>
    </xf>
    <xf numFmtId="0" fontId="23" fillId="0" borderId="0">
      <alignment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0" fontId="26" fillId="0" borderId="1" applyNumberFormat="0" applyAlignment="0">
      <protection locked="0"/>
    </xf>
    <xf numFmtId="166" fontId="14" fillId="0" borderId="0" applyFont="0" applyFill="0" applyBorder="0" applyAlignment="0" applyProtection="0"/>
    <xf numFmtId="0" fontId="30" fillId="0" borderId="0" applyFill="0" applyBorder="0" applyProtection="0">
      <alignment vertical="center"/>
    </xf>
    <xf numFmtId="0" fontId="31" fillId="0" borderId="0" applyNumberFormat="0" applyFill="0" applyBorder="0" applyAlignment="0" applyProtection="0"/>
    <xf numFmtId="0" fontId="26" fillId="2" borderId="1" applyNumberFormat="0" applyAlignment="0">
      <protection/>
    </xf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>
      <alignment/>
      <protection/>
    </xf>
    <xf numFmtId="0" fontId="30" fillId="0" borderId="0" applyFill="0" applyBorder="0" applyProtection="0">
      <alignment vertical="center"/>
    </xf>
    <xf numFmtId="0" fontId="30" fillId="0" borderId="0" applyFill="0" applyBorder="0" applyProtection="0">
      <alignment vertical="center"/>
    </xf>
    <xf numFmtId="0" fontId="16" fillId="0" borderId="0" applyNumberFormat="0">
      <alignment horizontal="left"/>
      <protection/>
    </xf>
    <xf numFmtId="49" fontId="33" fillId="3" borderId="2" applyNumberFormat="0">
      <alignment horizontal="center" vertical="center"/>
      <protection/>
    </xf>
    <xf numFmtId="171" fontId="0" fillId="0" borderId="3">
      <alignment/>
      <protection locked="0"/>
    </xf>
    <xf numFmtId="0" fontId="53" fillId="4" borderId="4" applyNumberFormat="0" applyAlignment="0" applyProtection="0"/>
    <xf numFmtId="0" fontId="28" fillId="5" borderId="1" applyNumberFormat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7" fillId="0" borderId="0" applyBorder="0">
      <alignment horizontal="center" vertical="center" wrapText="1"/>
      <protection/>
    </xf>
    <xf numFmtId="0" fontId="18" fillId="0" borderId="5" applyBorder="0">
      <alignment horizontal="center" vertical="center" wrapText="1"/>
      <protection/>
    </xf>
    <xf numFmtId="171" fontId="19" fillId="6" borderId="3">
      <alignment/>
      <protection/>
    </xf>
    <xf numFmtId="4" fontId="15" fillId="7" borderId="6" applyBorder="0">
      <alignment horizontal="right"/>
      <protection/>
    </xf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8" borderId="0" applyFill="0">
      <alignment wrapText="1"/>
      <protection/>
    </xf>
    <xf numFmtId="49" fontId="15" fillId="0" borderId="0" applyBorder="0">
      <alignment vertical="top"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34" fillId="9" borderId="0" applyNumberFormat="0" applyBorder="0" applyAlignment="0">
      <protection/>
    </xf>
    <xf numFmtId="49" fontId="15" fillId="0" borderId="0" applyBorder="0">
      <alignment vertical="top"/>
      <protection/>
    </xf>
    <xf numFmtId="49" fontId="15" fillId="9" borderId="0" applyBorder="0">
      <alignment vertical="top"/>
      <protection/>
    </xf>
    <xf numFmtId="0" fontId="54" fillId="0" borderId="0">
      <alignment/>
      <protection/>
    </xf>
    <xf numFmtId="0" fontId="2" fillId="0" borderId="0">
      <alignment/>
      <protection/>
    </xf>
    <xf numFmtId="0" fontId="15" fillId="0" borderId="0">
      <alignment horizontal="left" vertical="center"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10" borderId="7" applyNumberFormat="0" applyFont="0" applyAlignment="0" applyProtection="0"/>
    <xf numFmtId="0" fontId="15" fillId="10" borderId="7" applyNumberFormat="0" applyFont="0" applyAlignment="0" applyProtection="0"/>
    <xf numFmtId="9" fontId="0" fillId="0" borderId="0" applyFont="0" applyFill="0" applyBorder="0" applyAlignment="0" applyProtection="0"/>
    <xf numFmtId="0" fontId="23" fillId="0" borderId="0">
      <alignment/>
      <protection/>
    </xf>
    <xf numFmtId="49" fontId="20" fillId="0" borderId="0">
      <alignment horizontal="center"/>
      <protection/>
    </xf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5" fillId="8" borderId="0" applyBorder="0">
      <alignment horizontal="right"/>
      <protection/>
    </xf>
    <xf numFmtId="4" fontId="15" fillId="5" borderId="8" applyBorder="0">
      <alignment horizontal="right"/>
      <protection/>
    </xf>
    <xf numFmtId="4" fontId="15" fillId="8" borderId="6" applyFont="0" applyBorder="0">
      <alignment horizontal="right"/>
      <protection/>
    </xf>
  </cellStyleXfs>
  <cellXfs count="296">
    <xf numFmtId="0" fontId="0" fillId="0" borderId="0" xfId="0" applyAlignment="1">
      <alignment/>
    </xf>
    <xf numFmtId="0" fontId="3" fillId="0" borderId="0" xfId="70" applyFont="1" applyAlignment="1">
      <alignment vertical="center"/>
      <protection/>
    </xf>
    <xf numFmtId="49" fontId="7" fillId="0" borderId="0" xfId="0" applyNumberFormat="1" applyFont="1" applyAlignment="1">
      <alignment vertical="center" wrapText="1"/>
    </xf>
    <xf numFmtId="4" fontId="3" fillId="0" borderId="9" xfId="70" applyNumberFormat="1" applyFont="1" applyBorder="1" applyAlignment="1">
      <alignment horizontal="left" vertical="center"/>
      <protection/>
    </xf>
    <xf numFmtId="0" fontId="7" fillId="0" borderId="10" xfId="70" applyFont="1" applyBorder="1" applyAlignment="1">
      <alignment horizontal="center" vertical="center"/>
      <protection/>
    </xf>
    <xf numFmtId="0" fontId="6" fillId="0" borderId="11" xfId="70" applyFont="1" applyBorder="1" applyAlignment="1">
      <alignment horizontal="center" vertical="center"/>
      <protection/>
    </xf>
    <xf numFmtId="0" fontId="6" fillId="0" borderId="12" xfId="70" applyFont="1" applyBorder="1" applyAlignment="1">
      <alignment horizontal="center" vertical="center"/>
      <protection/>
    </xf>
    <xf numFmtId="0" fontId="7" fillId="0" borderId="10" xfId="70" applyFont="1" applyBorder="1" applyAlignment="1">
      <alignment vertical="center" wrapText="1"/>
      <protection/>
    </xf>
    <xf numFmtId="0" fontId="9" fillId="0" borderId="11" xfId="69" applyFont="1" applyFill="1" applyBorder="1" applyAlignment="1">
      <alignment vertical="center" wrapText="1"/>
      <protection/>
    </xf>
    <xf numFmtId="0" fontId="9" fillId="0" borderId="12" xfId="69" applyFont="1" applyFill="1" applyBorder="1" applyAlignment="1">
      <alignment vertical="center" wrapText="1"/>
      <protection/>
    </xf>
    <xf numFmtId="0" fontId="3" fillId="0" borderId="13" xfId="70" applyNumberFormat="1" applyFont="1" applyBorder="1" applyAlignment="1">
      <alignment horizontal="center" vertical="center"/>
      <protection/>
    </xf>
    <xf numFmtId="49" fontId="3" fillId="11" borderId="13" xfId="69" applyNumberFormat="1" applyFont="1" applyFill="1" applyBorder="1" applyAlignment="1">
      <alignment horizontal="center" vertical="center" wrapText="1"/>
      <protection/>
    </xf>
    <xf numFmtId="0" fontId="3" fillId="11" borderId="13" xfId="69" applyFont="1" applyFill="1" applyBorder="1" applyAlignment="1">
      <alignment vertical="center" wrapText="1"/>
      <protection/>
    </xf>
    <xf numFmtId="0" fontId="3" fillId="11" borderId="13" xfId="69" applyFont="1" applyFill="1" applyBorder="1" applyAlignment="1">
      <alignment horizontal="center" vertical="center" wrapText="1"/>
      <protection/>
    </xf>
    <xf numFmtId="49" fontId="6" fillId="11" borderId="14" xfId="69" applyNumberFormat="1" applyFont="1" applyFill="1" applyBorder="1" applyAlignment="1">
      <alignment horizontal="center" vertical="center"/>
      <protection/>
    </xf>
    <xf numFmtId="2" fontId="25" fillId="0" borderId="6" xfId="69" applyNumberFormat="1" applyFont="1" applyFill="1" applyBorder="1" applyAlignment="1" applyProtection="1">
      <alignment horizontal="center" vertical="center" wrapText="1"/>
      <protection locked="0"/>
    </xf>
    <xf numFmtId="2" fontId="25" fillId="0" borderId="6" xfId="69" applyNumberFormat="1" applyFont="1" applyFill="1" applyBorder="1" applyAlignment="1" applyProtection="1">
      <alignment horizontal="center" vertical="center" wrapText="1"/>
      <protection/>
    </xf>
    <xf numFmtId="4" fontId="3" fillId="0" borderId="15" xfId="70" applyNumberFormat="1" applyFont="1" applyBorder="1" applyAlignment="1">
      <alignment horizontal="left" vertical="center"/>
      <protection/>
    </xf>
    <xf numFmtId="0" fontId="4" fillId="0" borderId="10" xfId="70" applyFont="1" applyBorder="1" applyAlignment="1">
      <alignment horizontal="center" vertical="center" wrapText="1"/>
      <protection/>
    </xf>
    <xf numFmtId="0" fontId="4" fillId="12" borderId="16" xfId="70" applyFont="1" applyFill="1" applyBorder="1" applyAlignment="1">
      <alignment horizontal="center" vertical="center" wrapText="1"/>
      <protection/>
    </xf>
    <xf numFmtId="0" fontId="4" fillId="12" borderId="17" xfId="70" applyFont="1" applyFill="1" applyBorder="1" applyAlignment="1">
      <alignment horizontal="center" vertical="center" wrapText="1"/>
      <protection/>
    </xf>
    <xf numFmtId="0" fontId="11" fillId="0" borderId="10" xfId="70" applyFont="1" applyFill="1" applyBorder="1" applyAlignment="1">
      <alignment horizontal="center" vertical="center" wrapText="1"/>
      <protection/>
    </xf>
    <xf numFmtId="169" fontId="3" fillId="0" borderId="13" xfId="70" applyNumberFormat="1" applyFont="1" applyFill="1" applyBorder="1" applyAlignment="1">
      <alignment horizontal="center" vertical="center"/>
      <protection/>
    </xf>
    <xf numFmtId="0" fontId="3" fillId="0" borderId="14" xfId="70" applyFont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70" applyFont="1" applyBorder="1" applyAlignment="1">
      <alignment vertical="center"/>
      <protection/>
    </xf>
    <xf numFmtId="0" fontId="4" fillId="0" borderId="10" xfId="70" applyNumberFormat="1" applyFont="1" applyBorder="1" applyAlignment="1">
      <alignment horizontal="center" vertical="center" wrapText="1"/>
      <protection/>
    </xf>
    <xf numFmtId="0" fontId="4" fillId="0" borderId="17" xfId="70" applyFont="1" applyFill="1" applyBorder="1" applyAlignment="1">
      <alignment horizontal="center" vertical="center" wrapText="1"/>
      <protection/>
    </xf>
    <xf numFmtId="0" fontId="4" fillId="0" borderId="18" xfId="70" applyFont="1" applyFill="1" applyBorder="1" applyAlignment="1">
      <alignment horizontal="center" vertical="center" wrapText="1"/>
      <protection/>
    </xf>
    <xf numFmtId="0" fontId="4" fillId="0" borderId="0" xfId="70" applyFont="1" applyAlignment="1">
      <alignment horizontal="center" vertical="center"/>
      <protection/>
    </xf>
    <xf numFmtId="0" fontId="4" fillId="0" borderId="13" xfId="70" applyFont="1" applyBorder="1" applyAlignment="1">
      <alignment vertical="center" wrapText="1"/>
      <protection/>
    </xf>
    <xf numFmtId="0" fontId="3" fillId="0" borderId="13" xfId="70" applyFont="1" applyBorder="1" applyAlignment="1">
      <alignment horizontal="center" vertical="center"/>
      <protection/>
    </xf>
    <xf numFmtId="169" fontId="3" fillId="12" borderId="19" xfId="70" applyNumberFormat="1" applyFont="1" applyFill="1" applyBorder="1" applyAlignment="1">
      <alignment horizontal="center" vertical="center"/>
      <protection/>
    </xf>
    <xf numFmtId="169" fontId="3" fillId="0" borderId="9" xfId="70" applyNumberFormat="1" applyFont="1" applyFill="1" applyBorder="1" applyAlignment="1">
      <alignment horizontal="right" vertical="center"/>
      <protection/>
    </xf>
    <xf numFmtId="4" fontId="3" fillId="12" borderId="19" xfId="70" applyNumberFormat="1" applyFont="1" applyFill="1" applyBorder="1" applyAlignment="1">
      <alignment horizontal="center" vertical="center"/>
      <protection/>
    </xf>
    <xf numFmtId="169" fontId="3" fillId="0" borderId="15" xfId="70" applyNumberFormat="1" applyFont="1" applyFill="1" applyBorder="1" applyAlignment="1">
      <alignment horizontal="right" vertical="center"/>
      <protection/>
    </xf>
    <xf numFmtId="169" fontId="3" fillId="12" borderId="9" xfId="70" applyNumberFormat="1" applyFont="1" applyFill="1" applyBorder="1" applyAlignment="1">
      <alignment horizontal="center" vertical="center"/>
      <protection/>
    </xf>
    <xf numFmtId="0" fontId="3" fillId="0" borderId="20" xfId="70" applyNumberFormat="1" applyFont="1" applyBorder="1" applyAlignment="1">
      <alignment horizontal="center" vertical="center"/>
      <protection/>
    </xf>
    <xf numFmtId="0" fontId="3" fillId="0" borderId="20" xfId="70" applyFont="1" applyBorder="1" applyAlignment="1">
      <alignment vertical="center" wrapText="1"/>
      <protection/>
    </xf>
    <xf numFmtId="0" fontId="3" fillId="0" borderId="20" xfId="70" applyFont="1" applyBorder="1" applyAlignment="1">
      <alignment horizontal="center" vertical="center"/>
      <protection/>
    </xf>
    <xf numFmtId="169" fontId="3" fillId="12" borderId="21" xfId="70" applyNumberFormat="1" applyFont="1" applyFill="1" applyBorder="1" applyAlignment="1">
      <alignment horizontal="center" vertical="center"/>
      <protection/>
    </xf>
    <xf numFmtId="4" fontId="3" fillId="0" borderId="6" xfId="70" applyNumberFormat="1" applyFont="1" applyFill="1" applyBorder="1" applyAlignment="1">
      <alignment horizontal="right" vertical="center"/>
      <protection/>
    </xf>
    <xf numFmtId="4" fontId="3" fillId="12" borderId="21" xfId="70" applyNumberFormat="1" applyFont="1" applyFill="1" applyBorder="1" applyAlignment="1">
      <alignment horizontal="center" vertical="center"/>
      <protection/>
    </xf>
    <xf numFmtId="4" fontId="3" fillId="0" borderId="22" xfId="70" applyNumberFormat="1" applyFont="1" applyFill="1" applyBorder="1" applyAlignment="1">
      <alignment horizontal="right" vertical="center"/>
      <protection/>
    </xf>
    <xf numFmtId="169" fontId="3" fillId="12" borderId="6" xfId="70" applyNumberFormat="1" applyFont="1" applyFill="1" applyBorder="1" applyAlignment="1">
      <alignment horizontal="center" vertical="center"/>
      <protection/>
    </xf>
    <xf numFmtId="169" fontId="3" fillId="0" borderId="20" xfId="70" applyNumberFormat="1" applyFont="1" applyFill="1" applyBorder="1" applyAlignment="1">
      <alignment horizontal="center" vertical="center"/>
      <protection/>
    </xf>
    <xf numFmtId="169" fontId="3" fillId="0" borderId="6" xfId="70" applyNumberFormat="1" applyFont="1" applyFill="1" applyBorder="1" applyAlignment="1">
      <alignment horizontal="right" vertical="center"/>
      <protection/>
    </xf>
    <xf numFmtId="169" fontId="3" fillId="0" borderId="23" xfId="70" applyNumberFormat="1" applyFont="1" applyFill="1" applyBorder="1" applyAlignment="1">
      <alignment horizontal="right" vertical="center"/>
      <protection/>
    </xf>
    <xf numFmtId="169" fontId="3" fillId="0" borderId="22" xfId="70" applyNumberFormat="1" applyFont="1" applyFill="1" applyBorder="1" applyAlignment="1">
      <alignment horizontal="right" vertical="center"/>
      <protection/>
    </xf>
    <xf numFmtId="0" fontId="4" fillId="0" borderId="20" xfId="70" applyFont="1" applyBorder="1" applyAlignment="1">
      <alignment vertical="center" wrapText="1"/>
      <protection/>
    </xf>
    <xf numFmtId="10" fontId="3" fillId="0" borderId="6" xfId="70" applyNumberFormat="1" applyFont="1" applyFill="1" applyBorder="1" applyAlignment="1">
      <alignment horizontal="right" vertical="center"/>
      <protection/>
    </xf>
    <xf numFmtId="10" fontId="3" fillId="0" borderId="22" xfId="70" applyNumberFormat="1" applyFont="1" applyFill="1" applyBorder="1" applyAlignment="1">
      <alignment horizontal="right" vertical="center"/>
      <protection/>
    </xf>
    <xf numFmtId="0" fontId="4" fillId="0" borderId="20" xfId="70" applyNumberFormat="1" applyFont="1" applyBorder="1" applyAlignment="1">
      <alignment horizontal="center" vertical="center"/>
      <protection/>
    </xf>
    <xf numFmtId="0" fontId="8" fillId="0" borderId="20" xfId="70" applyFont="1" applyBorder="1" applyAlignment="1">
      <alignment vertical="center" wrapText="1"/>
      <protection/>
    </xf>
    <xf numFmtId="0" fontId="4" fillId="0" borderId="20" xfId="70" applyFont="1" applyBorder="1" applyAlignment="1">
      <alignment horizontal="center" vertical="center"/>
      <protection/>
    </xf>
    <xf numFmtId="169" fontId="8" fillId="12" borderId="21" xfId="70" applyNumberFormat="1" applyFont="1" applyFill="1" applyBorder="1" applyAlignment="1">
      <alignment horizontal="center" vertical="center"/>
      <protection/>
    </xf>
    <xf numFmtId="170" fontId="8" fillId="0" borderId="6" xfId="70" applyNumberFormat="1" applyFont="1" applyFill="1" applyBorder="1" applyAlignment="1">
      <alignment horizontal="right" vertical="center"/>
      <protection/>
    </xf>
    <xf numFmtId="170" fontId="8" fillId="0" borderId="22" xfId="70" applyNumberFormat="1" applyFont="1" applyFill="1" applyBorder="1" applyAlignment="1">
      <alignment horizontal="right" vertical="center"/>
      <protection/>
    </xf>
    <xf numFmtId="169" fontId="8" fillId="12" borderId="6" xfId="70" applyNumberFormat="1" applyFont="1" applyFill="1" applyBorder="1" applyAlignment="1">
      <alignment horizontal="center" vertical="center"/>
      <protection/>
    </xf>
    <xf numFmtId="165" fontId="4" fillId="0" borderId="20" xfId="70" applyNumberFormat="1" applyFont="1" applyFill="1" applyBorder="1" applyAlignment="1">
      <alignment horizontal="center" vertical="center"/>
      <protection/>
    </xf>
    <xf numFmtId="0" fontId="4" fillId="0" borderId="0" xfId="70" applyFont="1" applyAlignment="1">
      <alignment vertical="center"/>
      <protection/>
    </xf>
    <xf numFmtId="49" fontId="3" fillId="0" borderId="20" xfId="70" applyNumberFormat="1" applyFont="1" applyBorder="1" applyAlignment="1">
      <alignment vertical="center" wrapText="1"/>
      <protection/>
    </xf>
    <xf numFmtId="170" fontId="3" fillId="0" borderId="6" xfId="70" applyNumberFormat="1" applyFont="1" applyFill="1" applyBorder="1" applyAlignment="1">
      <alignment horizontal="right" vertical="center"/>
      <protection/>
    </xf>
    <xf numFmtId="170" fontId="3" fillId="0" borderId="22" xfId="70" applyNumberFormat="1" applyFont="1" applyFill="1" applyBorder="1" applyAlignment="1">
      <alignment horizontal="right" vertical="center"/>
      <protection/>
    </xf>
    <xf numFmtId="49" fontId="8" fillId="0" borderId="20" xfId="70" applyNumberFormat="1" applyFont="1" applyBorder="1" applyAlignment="1">
      <alignment vertical="center" wrapText="1"/>
      <protection/>
    </xf>
    <xf numFmtId="170" fontId="8" fillId="0" borderId="6" xfId="70" applyNumberFormat="1" applyFont="1" applyFill="1" applyBorder="1" applyAlignment="1">
      <alignment horizontal="right" vertical="center"/>
      <protection/>
    </xf>
    <xf numFmtId="170" fontId="8" fillId="0" borderId="22" xfId="70" applyNumberFormat="1" applyFont="1" applyFill="1" applyBorder="1" applyAlignment="1">
      <alignment horizontal="right" vertical="center"/>
      <protection/>
    </xf>
    <xf numFmtId="165" fontId="8" fillId="0" borderId="20" xfId="70" applyNumberFormat="1" applyFont="1" applyFill="1" applyBorder="1" applyAlignment="1">
      <alignment horizontal="center" vertical="center"/>
      <protection/>
    </xf>
    <xf numFmtId="10" fontId="8" fillId="0" borderId="22" xfId="70" applyNumberFormat="1" applyFont="1" applyFill="1" applyBorder="1" applyAlignment="1">
      <alignment horizontal="right" vertical="center"/>
      <protection/>
    </xf>
    <xf numFmtId="10" fontId="8" fillId="0" borderId="6" xfId="70" applyNumberFormat="1" applyFont="1" applyFill="1" applyBorder="1" applyAlignment="1">
      <alignment horizontal="right" vertical="center"/>
      <protection/>
    </xf>
    <xf numFmtId="169" fontId="8" fillId="0" borderId="20" xfId="70" applyNumberFormat="1" applyFont="1" applyFill="1" applyBorder="1" applyAlignment="1">
      <alignment horizontal="center" vertical="center"/>
      <protection/>
    </xf>
    <xf numFmtId="0" fontId="3" fillId="0" borderId="20" xfId="70" applyFont="1" applyFill="1" applyBorder="1" applyAlignment="1">
      <alignment vertical="center" wrapText="1"/>
      <protection/>
    </xf>
    <xf numFmtId="0" fontId="3" fillId="0" borderId="20" xfId="70" applyFont="1" applyFill="1" applyBorder="1" applyAlignment="1">
      <alignment horizontal="center" vertical="center"/>
      <protection/>
    </xf>
    <xf numFmtId="169" fontId="3" fillId="0" borderId="21" xfId="70" applyNumberFormat="1" applyFont="1" applyFill="1" applyBorder="1" applyAlignment="1">
      <alignment horizontal="center" vertical="center"/>
      <protection/>
    </xf>
    <xf numFmtId="169" fontId="3" fillId="0" borderId="22" xfId="70" applyNumberFormat="1" applyFont="1" applyFill="1" applyBorder="1" applyAlignment="1">
      <alignment horizontal="center" vertical="center"/>
      <protection/>
    </xf>
    <xf numFmtId="169" fontId="3" fillId="0" borderId="6" xfId="70" applyNumberFormat="1" applyFont="1" applyFill="1" applyBorder="1" applyAlignment="1">
      <alignment horizontal="center" vertical="center"/>
      <protection/>
    </xf>
    <xf numFmtId="0" fontId="3" fillId="11" borderId="20" xfId="69" applyFont="1" applyFill="1" applyBorder="1" applyAlignment="1">
      <alignment horizontal="center" vertical="center" wrapText="1"/>
      <protection/>
    </xf>
    <xf numFmtId="169" fontId="4" fillId="12" borderId="21" xfId="70" applyNumberFormat="1" applyFont="1" applyFill="1" applyBorder="1" applyAlignment="1">
      <alignment horizontal="center" vertical="center"/>
      <protection/>
    </xf>
    <xf numFmtId="169" fontId="4" fillId="12" borderId="6" xfId="70" applyNumberFormat="1" applyFont="1" applyFill="1" applyBorder="1" applyAlignment="1">
      <alignment horizontal="center" vertical="center"/>
      <protection/>
    </xf>
    <xf numFmtId="169" fontId="3" fillId="0" borderId="24" xfId="70" applyNumberFormat="1" applyFont="1" applyFill="1" applyBorder="1" applyAlignment="1">
      <alignment horizontal="right" vertical="center"/>
      <protection/>
    </xf>
    <xf numFmtId="169" fontId="3" fillId="0" borderId="25" xfId="70" applyNumberFormat="1" applyFont="1" applyFill="1" applyBorder="1" applyAlignment="1">
      <alignment horizontal="right" vertical="center"/>
      <protection/>
    </xf>
    <xf numFmtId="165" fontId="3" fillId="0" borderId="20" xfId="0" applyNumberFormat="1" applyFont="1" applyFill="1" applyBorder="1" applyAlignment="1">
      <alignment horizontal="center" vertical="center" wrapText="1"/>
    </xf>
    <xf numFmtId="0" fontId="3" fillId="11" borderId="26" xfId="69" applyFont="1" applyFill="1" applyBorder="1" applyAlignment="1">
      <alignment horizontal="center" vertical="center" wrapText="1"/>
      <protection/>
    </xf>
    <xf numFmtId="4" fontId="3" fillId="0" borderId="27" xfId="70" applyNumberFormat="1" applyFont="1" applyBorder="1" applyAlignment="1">
      <alignment horizontal="left" vertical="center"/>
      <protection/>
    </xf>
    <xf numFmtId="4" fontId="3" fillId="0" borderId="28" xfId="70" applyNumberFormat="1" applyFont="1" applyBorder="1" applyAlignment="1">
      <alignment horizontal="left" vertical="center"/>
      <protection/>
    </xf>
    <xf numFmtId="169" fontId="8" fillId="12" borderId="29" xfId="70" applyNumberFormat="1" applyFont="1" applyFill="1" applyBorder="1" applyAlignment="1">
      <alignment horizontal="center" vertical="center"/>
      <protection/>
    </xf>
    <xf numFmtId="169" fontId="8" fillId="12" borderId="28" xfId="70" applyNumberFormat="1" applyFont="1" applyFill="1" applyBorder="1" applyAlignment="1">
      <alignment horizontal="center" vertical="center"/>
      <protection/>
    </xf>
    <xf numFmtId="165" fontId="3" fillId="0" borderId="12" xfId="0" applyNumberFormat="1" applyFont="1" applyFill="1" applyBorder="1" applyAlignment="1">
      <alignment horizontal="center" vertical="center" wrapText="1"/>
    </xf>
    <xf numFmtId="49" fontId="3" fillId="11" borderId="30" xfId="69" applyNumberFormat="1" applyFont="1" applyFill="1" applyBorder="1" applyAlignment="1">
      <alignment horizontal="center" vertical="center" wrapText="1"/>
      <protection/>
    </xf>
    <xf numFmtId="0" fontId="3" fillId="11" borderId="31" xfId="69" applyFont="1" applyFill="1" applyBorder="1" applyAlignment="1">
      <alignment horizontal="center" vertical="center" wrapText="1"/>
      <protection/>
    </xf>
    <xf numFmtId="4" fontId="3" fillId="0" borderId="32" xfId="70" applyNumberFormat="1" applyFont="1" applyBorder="1" applyAlignment="1">
      <alignment horizontal="left" vertical="center"/>
      <protection/>
    </xf>
    <xf numFmtId="169" fontId="3" fillId="12" borderId="8" xfId="70" applyNumberFormat="1" applyFont="1" applyFill="1" applyBorder="1" applyAlignment="1">
      <alignment horizontal="center" vertical="center"/>
      <protection/>
    </xf>
    <xf numFmtId="169" fontId="3" fillId="0" borderId="33" xfId="70" applyNumberFormat="1" applyFont="1" applyBorder="1" applyAlignment="1">
      <alignment horizontal="left" vertical="center"/>
      <protection/>
    </xf>
    <xf numFmtId="169" fontId="3" fillId="12" borderId="33" xfId="70" applyNumberFormat="1" applyFont="1" applyFill="1" applyBorder="1" applyAlignment="1">
      <alignment horizontal="center" vertical="center"/>
      <protection/>
    </xf>
    <xf numFmtId="165" fontId="3" fillId="0" borderId="13" xfId="0" applyNumberFormat="1" applyFont="1" applyFill="1" applyBorder="1" applyAlignment="1">
      <alignment horizontal="center" vertical="center" wrapText="1"/>
    </xf>
    <xf numFmtId="49" fontId="12" fillId="11" borderId="11" xfId="69" applyNumberFormat="1" applyFont="1" applyFill="1" applyBorder="1" applyAlignment="1">
      <alignment horizontal="center" vertical="center" wrapText="1"/>
      <protection/>
    </xf>
    <xf numFmtId="0" fontId="12" fillId="11" borderId="20" xfId="69" applyFont="1" applyFill="1" applyBorder="1" applyAlignment="1">
      <alignment horizontal="center" vertical="center" wrapText="1"/>
      <protection/>
    </xf>
    <xf numFmtId="4" fontId="12" fillId="12" borderId="19" xfId="70" applyNumberFormat="1" applyFont="1" applyFill="1" applyBorder="1" applyAlignment="1">
      <alignment horizontal="center" vertical="center"/>
      <protection/>
    </xf>
    <xf numFmtId="4" fontId="12" fillId="0" borderId="22" xfId="70" applyNumberFormat="1" applyFont="1" applyBorder="1" applyAlignment="1">
      <alignment horizontal="left" vertical="center"/>
      <protection/>
    </xf>
    <xf numFmtId="4" fontId="12" fillId="0" borderId="6" xfId="70" applyNumberFormat="1" applyFont="1" applyBorder="1" applyAlignment="1">
      <alignment horizontal="left" vertical="center"/>
      <protection/>
    </xf>
    <xf numFmtId="4" fontId="12" fillId="12" borderId="9" xfId="70" applyNumberFormat="1" applyFont="1" applyFill="1" applyBorder="1" applyAlignment="1">
      <alignment horizontal="center" vertical="center"/>
      <protection/>
    </xf>
    <xf numFmtId="165" fontId="12" fillId="0" borderId="20" xfId="0" applyNumberFormat="1" applyFont="1" applyFill="1" applyBorder="1" applyAlignment="1">
      <alignment horizontal="center" vertical="center" wrapText="1"/>
    </xf>
    <xf numFmtId="0" fontId="12" fillId="0" borderId="0" xfId="70" applyFont="1" applyAlignment="1">
      <alignment vertical="center"/>
      <protection/>
    </xf>
    <xf numFmtId="49" fontId="3" fillId="11" borderId="34" xfId="69" applyNumberFormat="1" applyFont="1" applyFill="1" applyBorder="1" applyAlignment="1">
      <alignment horizontal="center" vertical="center" wrapText="1"/>
      <protection/>
    </xf>
    <xf numFmtId="0" fontId="3" fillId="11" borderId="35" xfId="69" applyFont="1" applyFill="1" applyBorder="1" applyAlignment="1">
      <alignment horizontal="center" vertical="center" wrapText="1"/>
      <protection/>
    </xf>
    <xf numFmtId="4" fontId="3" fillId="0" borderId="36" xfId="70" applyNumberFormat="1" applyFont="1" applyBorder="1" applyAlignment="1">
      <alignment horizontal="left" vertical="center"/>
      <protection/>
    </xf>
    <xf numFmtId="4" fontId="3" fillId="0" borderId="37" xfId="70" applyNumberFormat="1" applyFont="1" applyBorder="1" applyAlignment="1">
      <alignment horizontal="left" vertical="center"/>
      <protection/>
    </xf>
    <xf numFmtId="169" fontId="3" fillId="12" borderId="38" xfId="70" applyNumberFormat="1" applyFont="1" applyFill="1" applyBorder="1" applyAlignment="1">
      <alignment horizontal="center" vertical="center"/>
      <protection/>
    </xf>
    <xf numFmtId="169" fontId="3" fillId="0" borderId="37" xfId="70" applyNumberFormat="1" applyFont="1" applyBorder="1" applyAlignment="1">
      <alignment horizontal="left" vertical="center"/>
      <protection/>
    </xf>
    <xf numFmtId="169" fontId="3" fillId="12" borderId="37" xfId="70" applyNumberFormat="1" applyFont="1" applyFill="1" applyBorder="1" applyAlignment="1">
      <alignment horizontal="center" vertical="center"/>
      <protection/>
    </xf>
    <xf numFmtId="165" fontId="3" fillId="0" borderId="35" xfId="0" applyNumberFormat="1" applyFont="1" applyFill="1" applyBorder="1" applyAlignment="1">
      <alignment horizontal="center" vertical="center" wrapText="1"/>
    </xf>
    <xf numFmtId="49" fontId="3" fillId="11" borderId="11" xfId="69" applyNumberFormat="1" applyFont="1" applyFill="1" applyBorder="1" applyAlignment="1">
      <alignment horizontal="center" vertical="center" wrapText="1"/>
      <protection/>
    </xf>
    <xf numFmtId="0" fontId="8" fillId="0" borderId="11" xfId="70" applyFont="1" applyBorder="1" applyAlignment="1">
      <alignment horizontal="left" vertical="center" wrapText="1"/>
      <protection/>
    </xf>
    <xf numFmtId="0" fontId="12" fillId="11" borderId="13" xfId="69" applyFont="1" applyFill="1" applyBorder="1" applyAlignment="1">
      <alignment horizontal="center" vertical="center" wrapText="1"/>
      <protection/>
    </xf>
    <xf numFmtId="4" fontId="3" fillId="0" borderId="6" xfId="70" applyNumberFormat="1" applyFont="1" applyBorder="1" applyAlignment="1">
      <alignment horizontal="left" vertical="center"/>
      <protection/>
    </xf>
    <xf numFmtId="4" fontId="3" fillId="0" borderId="23" xfId="70" applyNumberFormat="1" applyFont="1" applyBorder="1" applyAlignment="1">
      <alignment horizontal="left" vertical="center"/>
      <protection/>
    </xf>
    <xf numFmtId="169" fontId="3" fillId="0" borderId="6" xfId="70" applyNumberFormat="1" applyFont="1" applyBorder="1" applyAlignment="1">
      <alignment horizontal="left" vertical="center"/>
      <protection/>
    </xf>
    <xf numFmtId="4" fontId="3" fillId="0" borderId="22" xfId="70" applyNumberFormat="1" applyFont="1" applyBorder="1" applyAlignment="1">
      <alignment horizontal="left" vertical="center"/>
      <protection/>
    </xf>
    <xf numFmtId="0" fontId="3" fillId="0" borderId="20" xfId="70" applyFont="1" applyBorder="1" applyAlignment="1">
      <alignment horizontal="left" vertical="center" wrapText="1"/>
      <protection/>
    </xf>
    <xf numFmtId="0" fontId="3" fillId="11" borderId="20" xfId="69" applyFont="1" applyFill="1" applyBorder="1" applyAlignment="1">
      <alignment horizontal="center" vertical="center" wrapText="1"/>
      <protection/>
    </xf>
    <xf numFmtId="4" fontId="3" fillId="12" borderId="6" xfId="70" applyNumberFormat="1" applyFont="1" applyFill="1" applyBorder="1" applyAlignment="1">
      <alignment horizontal="center" vertical="center"/>
      <protection/>
    </xf>
    <xf numFmtId="0" fontId="3" fillId="0" borderId="11" xfId="70" applyFont="1" applyBorder="1" applyAlignment="1">
      <alignment horizontal="left" vertical="center" wrapText="1"/>
      <protection/>
    </xf>
    <xf numFmtId="0" fontId="8" fillId="0" borderId="20" xfId="70" applyFont="1" applyBorder="1" applyAlignment="1">
      <alignment horizontal="left" vertical="center" wrapText="1"/>
      <protection/>
    </xf>
    <xf numFmtId="4" fontId="3" fillId="0" borderId="6" xfId="70" applyNumberFormat="1" applyFont="1" applyFill="1" applyBorder="1" applyAlignment="1">
      <alignment horizontal="left" vertical="center"/>
      <protection/>
    </xf>
    <xf numFmtId="169" fontId="3" fillId="0" borderId="6" xfId="70" applyNumberFormat="1" applyFont="1" applyFill="1" applyBorder="1" applyAlignment="1">
      <alignment horizontal="left" vertical="center"/>
      <protection/>
    </xf>
    <xf numFmtId="169" fontId="3" fillId="0" borderId="22" xfId="70" applyNumberFormat="1" applyFont="1" applyBorder="1" applyAlignment="1">
      <alignment horizontal="left" vertical="center"/>
      <protection/>
    </xf>
    <xf numFmtId="169" fontId="8" fillId="0" borderId="6" xfId="70" applyNumberFormat="1" applyFont="1" applyFill="1" applyBorder="1" applyAlignment="1">
      <alignment horizontal="left" vertical="center"/>
      <protection/>
    </xf>
    <xf numFmtId="0" fontId="3" fillId="0" borderId="14" xfId="69" applyFont="1" applyBorder="1" applyAlignment="1">
      <alignment vertical="center" wrapText="1"/>
      <protection/>
    </xf>
    <xf numFmtId="0" fontId="3" fillId="0" borderId="11" xfId="69" applyFont="1" applyBorder="1" applyAlignment="1">
      <alignment vertical="center" wrapText="1"/>
      <protection/>
    </xf>
    <xf numFmtId="0" fontId="3" fillId="0" borderId="13" xfId="69" applyFont="1" applyBorder="1" applyAlignment="1">
      <alignment vertical="center" wrapText="1"/>
      <protection/>
    </xf>
    <xf numFmtId="165" fontId="3" fillId="0" borderId="13" xfId="0" applyNumberFormat="1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>
      <alignment horizontal="right" vertical="center" wrapText="1"/>
    </xf>
    <xf numFmtId="172" fontId="3" fillId="12" borderId="21" xfId="70" applyNumberFormat="1" applyFont="1" applyFill="1" applyBorder="1" applyAlignment="1">
      <alignment horizontal="center" vertical="center"/>
      <protection/>
    </xf>
    <xf numFmtId="172" fontId="3" fillId="12" borderId="9" xfId="70" applyNumberFormat="1" applyFont="1" applyFill="1" applyBorder="1" applyAlignment="1">
      <alignment horizontal="center" vertical="center"/>
      <protection/>
    </xf>
    <xf numFmtId="4" fontId="3" fillId="0" borderId="36" xfId="70" applyNumberFormat="1" applyFont="1" applyFill="1" applyBorder="1" applyAlignment="1">
      <alignment horizontal="left" vertical="center"/>
      <protection/>
    </xf>
    <xf numFmtId="4" fontId="3" fillId="0" borderId="37" xfId="70" applyNumberFormat="1" applyFont="1" applyFill="1" applyBorder="1" applyAlignment="1">
      <alignment horizontal="left" vertical="center"/>
      <protection/>
    </xf>
    <xf numFmtId="169" fontId="8" fillId="12" borderId="38" xfId="70" applyNumberFormat="1" applyFont="1" applyFill="1" applyBorder="1" applyAlignment="1">
      <alignment horizontal="center" vertical="center"/>
      <protection/>
    </xf>
    <xf numFmtId="169" fontId="3" fillId="0" borderId="37" xfId="70" applyNumberFormat="1" applyFont="1" applyFill="1" applyBorder="1" applyAlignment="1">
      <alignment horizontal="left" vertical="center"/>
      <protection/>
    </xf>
    <xf numFmtId="169" fontId="8" fillId="12" borderId="37" xfId="70" applyNumberFormat="1" applyFont="1" applyFill="1" applyBorder="1" applyAlignment="1">
      <alignment horizontal="center" vertical="center"/>
      <protection/>
    </xf>
    <xf numFmtId="0" fontId="8" fillId="11" borderId="13" xfId="69" applyFont="1" applyFill="1" applyBorder="1" applyAlignment="1">
      <alignment vertical="center" wrapText="1"/>
      <protection/>
    </xf>
    <xf numFmtId="4" fontId="3" fillId="0" borderId="15" xfId="70" applyNumberFormat="1" applyFont="1" applyFill="1" applyBorder="1" applyAlignment="1">
      <alignment horizontal="left" vertical="center"/>
      <protection/>
    </xf>
    <xf numFmtId="4" fontId="3" fillId="0" borderId="9" xfId="70" applyNumberFormat="1" applyFont="1" applyFill="1" applyBorder="1" applyAlignment="1">
      <alignment horizontal="left" vertical="center"/>
      <protection/>
    </xf>
    <xf numFmtId="169" fontId="3" fillId="0" borderId="9" xfId="70" applyNumberFormat="1" applyFont="1" applyFill="1" applyBorder="1" applyAlignment="1">
      <alignment horizontal="left" vertical="center"/>
      <protection/>
    </xf>
    <xf numFmtId="0" fontId="12" fillId="11" borderId="13" xfId="69" applyFont="1" applyFill="1" applyBorder="1" applyAlignment="1">
      <alignment vertical="center" wrapText="1"/>
      <protection/>
    </xf>
    <xf numFmtId="4" fontId="12" fillId="0" borderId="22" xfId="70" applyNumberFormat="1" applyFont="1" applyFill="1" applyBorder="1" applyAlignment="1">
      <alignment horizontal="left" vertical="center"/>
      <protection/>
    </xf>
    <xf numFmtId="4" fontId="12" fillId="0" borderId="6" xfId="70" applyNumberFormat="1" applyFont="1" applyFill="1" applyBorder="1" applyAlignment="1">
      <alignment horizontal="left" vertical="center"/>
      <protection/>
    </xf>
    <xf numFmtId="172" fontId="12" fillId="12" borderId="21" xfId="70" applyNumberFormat="1" applyFont="1" applyFill="1" applyBorder="1" applyAlignment="1">
      <alignment horizontal="center" vertical="center"/>
      <protection/>
    </xf>
    <xf numFmtId="172" fontId="12" fillId="12" borderId="9" xfId="70" applyNumberFormat="1" applyFont="1" applyFill="1" applyBorder="1" applyAlignment="1">
      <alignment horizontal="center" vertical="center"/>
      <protection/>
    </xf>
    <xf numFmtId="165" fontId="12" fillId="0" borderId="20" xfId="0" applyNumberFormat="1" applyFont="1" applyFill="1" applyBorder="1" applyAlignment="1">
      <alignment horizontal="center" vertical="center" wrapText="1"/>
    </xf>
    <xf numFmtId="4" fontId="3" fillId="0" borderId="22" xfId="70" applyNumberFormat="1" applyFont="1" applyFill="1" applyBorder="1" applyAlignment="1">
      <alignment horizontal="left" vertical="center"/>
      <protection/>
    </xf>
    <xf numFmtId="165" fontId="3" fillId="0" borderId="20" xfId="0" applyNumberFormat="1" applyFont="1" applyFill="1" applyBorder="1" applyAlignment="1">
      <alignment horizontal="left" vertical="center" wrapText="1"/>
    </xf>
    <xf numFmtId="0" fontId="3" fillId="0" borderId="20" xfId="70" applyFont="1" applyBorder="1" applyAlignment="1">
      <alignment horizontal="center" vertical="center" wrapText="1"/>
      <protection/>
    </xf>
    <xf numFmtId="165" fontId="3" fillId="0" borderId="20" xfId="0" applyNumberFormat="1" applyFont="1" applyFill="1" applyBorder="1" applyAlignment="1">
      <alignment horizontal="right" vertical="center" wrapText="1"/>
    </xf>
    <xf numFmtId="0" fontId="9" fillId="0" borderId="20" xfId="69" applyFont="1" applyBorder="1" applyAlignment="1" applyProtection="1">
      <alignment horizontal="center" vertical="center" wrapText="1"/>
      <protection/>
    </xf>
    <xf numFmtId="0" fontId="3" fillId="0" borderId="35" xfId="70" applyFont="1" applyBorder="1" applyAlignment="1">
      <alignment horizontal="center" vertical="center"/>
      <protection/>
    </xf>
    <xf numFmtId="0" fontId="9" fillId="0" borderId="11" xfId="69" applyFont="1" applyBorder="1" applyAlignment="1" applyProtection="1">
      <alignment vertical="center" wrapText="1"/>
      <protection/>
    </xf>
    <xf numFmtId="0" fontId="3" fillId="0" borderId="13" xfId="70" applyFont="1" applyBorder="1" applyAlignment="1">
      <alignment horizontal="center" vertical="center" wrapText="1"/>
      <protection/>
    </xf>
    <xf numFmtId="169" fontId="3" fillId="0" borderId="9" xfId="70" applyNumberFormat="1" applyFont="1" applyBorder="1" applyAlignment="1">
      <alignment horizontal="left" vertical="center"/>
      <protection/>
    </xf>
    <xf numFmtId="1" fontId="3" fillId="0" borderId="13" xfId="0" applyNumberFormat="1" applyFont="1" applyFill="1" applyBorder="1" applyAlignment="1">
      <alignment horizontal="left" vertical="center" wrapText="1"/>
    </xf>
    <xf numFmtId="4" fontId="12" fillId="12" borderId="6" xfId="70" applyNumberFormat="1" applyFont="1" applyFill="1" applyBorder="1" applyAlignment="1">
      <alignment horizontal="center" vertical="center"/>
      <protection/>
    </xf>
    <xf numFmtId="0" fontId="9" fillId="0" borderId="13" xfId="69" applyFont="1" applyBorder="1" applyAlignment="1" applyProtection="1">
      <alignment vertical="center" wrapText="1"/>
      <protection/>
    </xf>
    <xf numFmtId="0" fontId="9" fillId="0" borderId="14" xfId="69" applyFont="1" applyBorder="1" applyAlignment="1" applyProtection="1">
      <alignment vertical="center" wrapText="1"/>
      <protection/>
    </xf>
    <xf numFmtId="169" fontId="3" fillId="13" borderId="6" xfId="70" applyNumberFormat="1" applyFont="1" applyFill="1" applyBorder="1" applyAlignment="1">
      <alignment horizontal="center" vertical="center"/>
      <protection/>
    </xf>
    <xf numFmtId="1" fontId="3" fillId="0" borderId="20" xfId="0" applyNumberFormat="1" applyFont="1" applyFill="1" applyBorder="1" applyAlignment="1">
      <alignment horizontal="left" vertical="center" wrapText="1"/>
    </xf>
    <xf numFmtId="4" fontId="3" fillId="0" borderId="15" xfId="70" applyNumberFormat="1" applyFont="1" applyFill="1" applyBorder="1" applyAlignment="1">
      <alignment horizontal="right" vertical="center"/>
      <protection/>
    </xf>
    <xf numFmtId="4" fontId="3" fillId="0" borderId="9" xfId="70" applyNumberFormat="1" applyFont="1" applyFill="1" applyBorder="1" applyAlignment="1">
      <alignment horizontal="right" vertical="center"/>
      <protection/>
    </xf>
    <xf numFmtId="0" fontId="12" fillId="11" borderId="20" xfId="69" applyFont="1" applyFill="1" applyBorder="1" applyAlignment="1">
      <alignment horizontal="center" vertical="center" wrapText="1"/>
      <protection/>
    </xf>
    <xf numFmtId="4" fontId="12" fillId="0" borderId="22" xfId="70" applyNumberFormat="1" applyFont="1" applyFill="1" applyBorder="1" applyAlignment="1">
      <alignment horizontal="center" vertical="center"/>
      <protection/>
    </xf>
    <xf numFmtId="4" fontId="12" fillId="0" borderId="6" xfId="70" applyNumberFormat="1" applyFont="1" applyFill="1" applyBorder="1" applyAlignment="1">
      <alignment horizontal="center" vertical="center"/>
      <protection/>
    </xf>
    <xf numFmtId="165" fontId="3" fillId="12" borderId="9" xfId="70" applyNumberFormat="1" applyFont="1" applyFill="1" applyBorder="1" applyAlignment="1">
      <alignment horizontal="center" vertical="center"/>
      <protection/>
    </xf>
    <xf numFmtId="0" fontId="12" fillId="7" borderId="11" xfId="70" applyFont="1" applyFill="1" applyBorder="1" applyAlignment="1">
      <alignment vertical="center" wrapText="1"/>
      <protection/>
    </xf>
    <xf numFmtId="0" fontId="12" fillId="7" borderId="13" xfId="70" applyFont="1" applyFill="1" applyBorder="1" applyAlignment="1">
      <alignment horizontal="center" vertical="center"/>
      <protection/>
    </xf>
    <xf numFmtId="165" fontId="3" fillId="12" borderId="6" xfId="70" applyNumberFormat="1" applyFont="1" applyFill="1" applyBorder="1" applyAlignment="1">
      <alignment horizontal="center" vertical="center"/>
      <protection/>
    </xf>
    <xf numFmtId="0" fontId="12" fillId="7" borderId="14" xfId="70" applyFont="1" applyFill="1" applyBorder="1" applyAlignment="1">
      <alignment vertical="center" wrapText="1"/>
      <protection/>
    </xf>
    <xf numFmtId="0" fontId="12" fillId="7" borderId="20" xfId="70" applyFont="1" applyFill="1" applyBorder="1" applyAlignment="1">
      <alignment horizontal="center" vertical="center"/>
      <protection/>
    </xf>
    <xf numFmtId="0" fontId="12" fillId="7" borderId="20" xfId="70" applyFont="1" applyFill="1" applyBorder="1" applyAlignment="1">
      <alignment vertical="center" wrapText="1"/>
      <protection/>
    </xf>
    <xf numFmtId="0" fontId="3" fillId="0" borderId="14" xfId="70" applyFont="1" applyBorder="1" applyAlignment="1">
      <alignment vertical="center" wrapText="1"/>
      <protection/>
    </xf>
    <xf numFmtId="165" fontId="4" fillId="12" borderId="21" xfId="70" applyNumberFormat="1" applyFont="1" applyFill="1" applyBorder="1" applyAlignment="1">
      <alignment horizontal="center" vertical="center"/>
      <protection/>
    </xf>
    <xf numFmtId="165" fontId="4" fillId="12" borderId="6" xfId="70" applyNumberFormat="1" applyFont="1" applyFill="1" applyBorder="1" applyAlignment="1">
      <alignment horizontal="center" vertical="center"/>
      <protection/>
    </xf>
    <xf numFmtId="0" fontId="3" fillId="0" borderId="20" xfId="49" applyNumberFormat="1" applyFont="1" applyBorder="1" applyAlignment="1">
      <alignment horizontal="center" vertical="center"/>
    </xf>
    <xf numFmtId="0" fontId="4" fillId="0" borderId="20" xfId="49" applyNumberFormat="1" applyFont="1" applyBorder="1" applyAlignment="1">
      <alignment horizontal="center" vertical="center"/>
    </xf>
    <xf numFmtId="0" fontId="4" fillId="8" borderId="20" xfId="70" applyFont="1" applyFill="1" applyBorder="1" applyAlignment="1">
      <alignment vertical="center" wrapText="1"/>
      <protection/>
    </xf>
    <xf numFmtId="0" fontId="4" fillId="8" borderId="20" xfId="70" applyFont="1" applyFill="1" applyBorder="1" applyAlignment="1">
      <alignment horizontal="center" vertical="center"/>
      <protection/>
    </xf>
    <xf numFmtId="4" fontId="4" fillId="0" borderId="22" xfId="70" applyNumberFormat="1" applyFont="1" applyBorder="1" applyAlignment="1">
      <alignment horizontal="left" vertical="center"/>
      <protection/>
    </xf>
    <xf numFmtId="4" fontId="4" fillId="0" borderId="6" xfId="70" applyNumberFormat="1" applyFont="1" applyBorder="1" applyAlignment="1">
      <alignment horizontal="left" vertical="center"/>
      <protection/>
    </xf>
    <xf numFmtId="169" fontId="4" fillId="0" borderId="20" xfId="70" applyNumberFormat="1" applyFont="1" applyFill="1" applyBorder="1" applyAlignment="1">
      <alignment horizontal="center" vertical="center"/>
      <protection/>
    </xf>
    <xf numFmtId="0" fontId="6" fillId="11" borderId="20" xfId="69" applyFont="1" applyFill="1" applyBorder="1" applyAlignment="1">
      <alignment vertical="center" wrapText="1"/>
      <protection/>
    </xf>
    <xf numFmtId="0" fontId="6" fillId="11" borderId="20" xfId="69" applyFont="1" applyFill="1" applyBorder="1" applyAlignment="1">
      <alignment horizontal="center" vertical="center" wrapText="1"/>
      <protection/>
    </xf>
    <xf numFmtId="169" fontId="4" fillId="12" borderId="39" xfId="70" applyNumberFormat="1" applyFont="1" applyFill="1" applyBorder="1" applyAlignment="1">
      <alignment horizontal="center" vertical="center"/>
      <protection/>
    </xf>
    <xf numFmtId="4" fontId="4" fillId="0" borderId="40" xfId="70" applyNumberFormat="1" applyFont="1" applyBorder="1" applyAlignment="1">
      <alignment horizontal="left" vertical="center"/>
      <protection/>
    </xf>
    <xf numFmtId="4" fontId="4" fillId="0" borderId="41" xfId="70" applyNumberFormat="1" applyFont="1" applyBorder="1" applyAlignment="1">
      <alignment horizontal="left" vertical="center"/>
      <protection/>
    </xf>
    <xf numFmtId="169" fontId="4" fillId="12" borderId="41" xfId="70" applyNumberFormat="1" applyFont="1" applyFill="1" applyBorder="1" applyAlignment="1">
      <alignment horizontal="center" vertical="center"/>
      <protection/>
    </xf>
    <xf numFmtId="169" fontId="4" fillId="0" borderId="14" xfId="70" applyNumberFormat="1" applyFont="1" applyFill="1" applyBorder="1" applyAlignment="1">
      <alignment horizontal="center" vertical="center"/>
      <protection/>
    </xf>
    <xf numFmtId="168" fontId="3" fillId="0" borderId="14" xfId="70" applyNumberFormat="1" applyFont="1" applyBorder="1" applyAlignment="1">
      <alignment horizontal="center" vertical="center"/>
      <protection/>
    </xf>
    <xf numFmtId="49" fontId="3" fillId="0" borderId="14" xfId="70" applyNumberFormat="1" applyFont="1" applyBorder="1" applyAlignment="1">
      <alignment vertical="center" wrapText="1"/>
      <protection/>
    </xf>
    <xf numFmtId="4" fontId="3" fillId="0" borderId="40" xfId="70" applyNumberFormat="1" applyFont="1" applyBorder="1" applyAlignment="1">
      <alignment horizontal="left" vertical="center"/>
      <protection/>
    </xf>
    <xf numFmtId="4" fontId="3" fillId="0" borderId="41" xfId="70" applyNumberFormat="1" applyFont="1" applyBorder="1" applyAlignment="1">
      <alignment horizontal="left" vertical="center"/>
      <protection/>
    </xf>
    <xf numFmtId="165" fontId="3" fillId="12" borderId="41" xfId="70" applyNumberFormat="1" applyFont="1" applyFill="1" applyBorder="1" applyAlignment="1">
      <alignment horizontal="center" vertical="center"/>
      <protection/>
    </xf>
    <xf numFmtId="169" fontId="3" fillId="0" borderId="14" xfId="70" applyNumberFormat="1" applyFont="1" applyFill="1" applyBorder="1" applyAlignment="1">
      <alignment horizontal="center" vertical="center"/>
      <protection/>
    </xf>
    <xf numFmtId="0" fontId="4" fillId="0" borderId="10" xfId="70" applyNumberFormat="1" applyFont="1" applyBorder="1" applyAlignment="1">
      <alignment horizontal="center" vertical="center"/>
      <protection/>
    </xf>
    <xf numFmtId="169" fontId="4" fillId="12" borderId="16" xfId="70" applyNumberFormat="1" applyFont="1" applyFill="1" applyBorder="1" applyAlignment="1">
      <alignment horizontal="center" vertical="center"/>
      <protection/>
    </xf>
    <xf numFmtId="4" fontId="3" fillId="0" borderId="18" xfId="70" applyNumberFormat="1" applyFont="1" applyFill="1" applyBorder="1" applyAlignment="1">
      <alignment horizontal="left" vertical="center"/>
      <protection/>
    </xf>
    <xf numFmtId="4" fontId="3" fillId="0" borderId="17" xfId="70" applyNumberFormat="1" applyFont="1" applyFill="1" applyBorder="1" applyAlignment="1">
      <alignment horizontal="left" vertical="center"/>
      <protection/>
    </xf>
    <xf numFmtId="169" fontId="4" fillId="12" borderId="17" xfId="70" applyNumberFormat="1" applyFont="1" applyFill="1" applyBorder="1" applyAlignment="1">
      <alignment horizontal="center" vertical="center"/>
      <protection/>
    </xf>
    <xf numFmtId="169" fontId="3" fillId="0" borderId="10" xfId="70" applyNumberFormat="1" applyFont="1" applyFill="1" applyBorder="1" applyAlignment="1">
      <alignment horizontal="center" vertical="center"/>
      <protection/>
    </xf>
    <xf numFmtId="0" fontId="4" fillId="0" borderId="11" xfId="70" applyNumberFormat="1" applyFont="1" applyBorder="1" applyAlignment="1">
      <alignment horizontal="center" vertical="center"/>
      <protection/>
    </xf>
    <xf numFmtId="169" fontId="4" fillId="12" borderId="8" xfId="70" applyNumberFormat="1" applyFont="1" applyFill="1" applyBorder="1" applyAlignment="1">
      <alignment horizontal="center" vertical="center"/>
      <protection/>
    </xf>
    <xf numFmtId="4" fontId="3" fillId="0" borderId="32" xfId="70" applyNumberFormat="1" applyFont="1" applyFill="1" applyBorder="1" applyAlignment="1">
      <alignment horizontal="left" vertical="center"/>
      <protection/>
    </xf>
    <xf numFmtId="4" fontId="3" fillId="0" borderId="33" xfId="70" applyNumberFormat="1" applyFont="1" applyFill="1" applyBorder="1" applyAlignment="1">
      <alignment horizontal="left" vertical="center"/>
      <protection/>
    </xf>
    <xf numFmtId="169" fontId="4" fillId="12" borderId="33" xfId="70" applyNumberFormat="1" applyFont="1" applyFill="1" applyBorder="1" applyAlignment="1">
      <alignment horizontal="center" vertical="center"/>
      <protection/>
    </xf>
    <xf numFmtId="169" fontId="3" fillId="0" borderId="11" xfId="70" applyNumberFormat="1" applyFont="1" applyFill="1" applyBorder="1" applyAlignment="1">
      <alignment horizontal="center" vertical="center"/>
      <protection/>
    </xf>
    <xf numFmtId="0" fontId="4" fillId="0" borderId="12" xfId="70" applyNumberFormat="1" applyFont="1" applyBorder="1" applyAlignment="1">
      <alignment horizontal="center" vertical="center"/>
      <protection/>
    </xf>
    <xf numFmtId="169" fontId="4" fillId="12" borderId="29" xfId="70" applyNumberFormat="1" applyFont="1" applyFill="1" applyBorder="1" applyAlignment="1">
      <alignment horizontal="center" vertical="center"/>
      <protection/>
    </xf>
    <xf numFmtId="4" fontId="3" fillId="0" borderId="27" xfId="70" applyNumberFormat="1" applyFont="1" applyFill="1" applyBorder="1" applyAlignment="1">
      <alignment horizontal="left" vertical="center"/>
      <protection/>
    </xf>
    <xf numFmtId="4" fontId="3" fillId="0" borderId="28" xfId="70" applyNumberFormat="1" applyFont="1" applyFill="1" applyBorder="1" applyAlignment="1">
      <alignment horizontal="left" vertical="center"/>
      <protection/>
    </xf>
    <xf numFmtId="169" fontId="4" fillId="12" borderId="28" xfId="70" applyNumberFormat="1" applyFont="1" applyFill="1" applyBorder="1" applyAlignment="1">
      <alignment horizontal="center" vertical="center"/>
      <protection/>
    </xf>
    <xf numFmtId="169" fontId="3" fillId="0" borderId="12" xfId="70" applyNumberFormat="1" applyFont="1" applyFill="1" applyBorder="1" applyAlignment="1">
      <alignment horizontal="center" vertical="center"/>
      <protection/>
    </xf>
    <xf numFmtId="0" fontId="9" fillId="0" borderId="13" xfId="70" applyFont="1" applyBorder="1" applyAlignment="1">
      <alignment vertical="center" wrapText="1"/>
      <protection/>
    </xf>
    <xf numFmtId="0" fontId="9" fillId="0" borderId="13" xfId="70" applyFont="1" applyBorder="1" applyAlignment="1">
      <alignment horizontal="center" vertical="center"/>
      <protection/>
    </xf>
    <xf numFmtId="169" fontId="3" fillId="14" borderId="19" xfId="70" applyNumberFormat="1" applyFont="1" applyFill="1" applyBorder="1" applyAlignment="1">
      <alignment horizontal="center" vertical="center"/>
      <protection/>
    </xf>
    <xf numFmtId="0" fontId="10" fillId="0" borderId="20" xfId="69" applyFont="1" applyBorder="1" applyAlignment="1" applyProtection="1">
      <alignment vertical="center" wrapText="1"/>
      <protection/>
    </xf>
    <xf numFmtId="0" fontId="10" fillId="0" borderId="20" xfId="69" applyFont="1" applyBorder="1" applyAlignment="1" applyProtection="1">
      <alignment horizontal="center" vertical="center" wrapText="1"/>
      <protection/>
    </xf>
    <xf numFmtId="0" fontId="9" fillId="0" borderId="20" xfId="70" applyFont="1" applyBorder="1" applyAlignment="1">
      <alignment vertical="center" wrapText="1"/>
      <protection/>
    </xf>
    <xf numFmtId="0" fontId="9" fillId="0" borderId="20" xfId="70" applyFont="1" applyBorder="1" applyAlignment="1">
      <alignment horizontal="center" vertical="center"/>
      <protection/>
    </xf>
    <xf numFmtId="0" fontId="9" fillId="0" borderId="20" xfId="69" applyFont="1" applyBorder="1" applyAlignment="1">
      <alignment vertical="center" wrapText="1"/>
      <protection/>
    </xf>
    <xf numFmtId="0" fontId="10" fillId="0" borderId="20" xfId="70" applyFont="1" applyBorder="1" applyAlignment="1">
      <alignment vertical="center" wrapText="1"/>
      <protection/>
    </xf>
    <xf numFmtId="0" fontId="10" fillId="0" borderId="20" xfId="70" applyFont="1" applyBorder="1" applyAlignment="1">
      <alignment horizontal="center" vertical="center"/>
      <protection/>
    </xf>
    <xf numFmtId="0" fontId="3" fillId="0" borderId="12" xfId="70" applyNumberFormat="1" applyFont="1" applyBorder="1" applyAlignment="1">
      <alignment horizontal="center" vertical="center"/>
      <protection/>
    </xf>
    <xf numFmtId="0" fontId="3" fillId="0" borderId="12" xfId="70" applyFont="1" applyBorder="1" applyAlignment="1">
      <alignment vertical="center" wrapText="1"/>
      <protection/>
    </xf>
    <xf numFmtId="0" fontId="5" fillId="0" borderId="12" xfId="70" applyFont="1" applyBorder="1" applyAlignment="1">
      <alignment horizontal="center" vertical="center" wrapText="1"/>
      <protection/>
    </xf>
    <xf numFmtId="2" fontId="4" fillId="12" borderId="29" xfId="70" applyNumberFormat="1" applyFont="1" applyFill="1" applyBorder="1" applyAlignment="1">
      <alignment horizontal="center" vertical="center"/>
      <protection/>
    </xf>
    <xf numFmtId="170" fontId="3" fillId="0" borderId="27" xfId="70" applyNumberFormat="1" applyFont="1" applyFill="1" applyBorder="1" applyAlignment="1">
      <alignment horizontal="center" vertical="center"/>
      <protection/>
    </xf>
    <xf numFmtId="170" fontId="3" fillId="0" borderId="28" xfId="70" applyNumberFormat="1" applyFont="1" applyFill="1" applyBorder="1" applyAlignment="1">
      <alignment horizontal="center" vertical="center"/>
      <protection/>
    </xf>
    <xf numFmtId="2" fontId="4" fillId="12" borderId="28" xfId="70" applyNumberFormat="1" applyFont="1" applyFill="1" applyBorder="1" applyAlignment="1">
      <alignment horizontal="center" vertical="center"/>
      <protection/>
    </xf>
    <xf numFmtId="0" fontId="3" fillId="0" borderId="0" xfId="70" applyNumberFormat="1" applyFont="1" applyAlignment="1">
      <alignment horizontal="center" vertical="center"/>
      <protection/>
    </xf>
    <xf numFmtId="10" fontId="3" fillId="0" borderId="0" xfId="70" applyNumberFormat="1" applyFont="1" applyAlignment="1">
      <alignment horizontal="center" vertical="center" wrapText="1"/>
      <protection/>
    </xf>
    <xf numFmtId="170" fontId="3" fillId="0" borderId="0" xfId="70" applyNumberFormat="1" applyFont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right" vertical="center" wrapText="1"/>
    </xf>
    <xf numFmtId="165" fontId="3" fillId="0" borderId="20" xfId="0" applyNumberFormat="1" applyFont="1" applyFill="1" applyBorder="1" applyAlignment="1">
      <alignment horizontal="center" vertical="center" wrapText="1"/>
    </xf>
    <xf numFmtId="165" fontId="3" fillId="0" borderId="35" xfId="0" applyNumberFormat="1" applyFont="1" applyFill="1" applyBorder="1" applyAlignment="1">
      <alignment horizontal="center" vertical="center" wrapText="1"/>
    </xf>
    <xf numFmtId="165" fontId="3" fillId="12" borderId="19" xfId="0" applyNumberFormat="1" applyFont="1" applyFill="1" applyBorder="1" applyAlignment="1">
      <alignment horizontal="center" vertical="center" wrapText="1"/>
    </xf>
    <xf numFmtId="165" fontId="3" fillId="14" borderId="19" xfId="0" applyNumberFormat="1" applyFont="1" applyFill="1" applyBorder="1" applyAlignment="1">
      <alignment horizontal="center" vertical="center" wrapText="1"/>
    </xf>
    <xf numFmtId="165" fontId="3" fillId="15" borderId="19" xfId="0" applyNumberFormat="1" applyFont="1" applyFill="1" applyBorder="1" applyAlignment="1">
      <alignment horizontal="center" vertical="center" wrapText="1"/>
    </xf>
    <xf numFmtId="165" fontId="3" fillId="15" borderId="6" xfId="0" applyNumberFormat="1" applyFont="1" applyFill="1" applyBorder="1" applyAlignment="1">
      <alignment horizontal="center" vertical="center" wrapText="1"/>
    </xf>
    <xf numFmtId="10" fontId="3" fillId="0" borderId="0" xfId="70" applyNumberFormat="1" applyFont="1" applyFill="1" applyAlignment="1">
      <alignment vertical="center"/>
      <protection/>
    </xf>
    <xf numFmtId="49" fontId="3" fillId="11" borderId="11" xfId="69" applyNumberFormat="1" applyFont="1" applyFill="1" applyBorder="1" applyAlignment="1">
      <alignment horizontal="center" vertical="center" wrapText="1"/>
      <protection/>
    </xf>
    <xf numFmtId="49" fontId="3" fillId="11" borderId="13" xfId="69" applyNumberFormat="1" applyFont="1" applyFill="1" applyBorder="1" applyAlignment="1">
      <alignment horizontal="center" vertical="center" wrapText="1"/>
      <protection/>
    </xf>
    <xf numFmtId="0" fontId="3" fillId="11" borderId="11" xfId="69" applyFont="1" applyFill="1" applyBorder="1" applyAlignment="1">
      <alignment vertical="center" wrapText="1"/>
      <protection/>
    </xf>
    <xf numFmtId="0" fontId="3" fillId="11" borderId="13" xfId="69" applyFont="1" applyFill="1" applyBorder="1" applyAlignment="1">
      <alignment vertical="center" wrapText="1"/>
      <protection/>
    </xf>
    <xf numFmtId="49" fontId="3" fillId="11" borderId="14" xfId="69" applyNumberFormat="1" applyFont="1" applyFill="1" applyBorder="1" applyAlignment="1">
      <alignment horizontal="center" vertical="center" wrapText="1"/>
      <protection/>
    </xf>
    <xf numFmtId="49" fontId="3" fillId="11" borderId="34" xfId="69" applyNumberFormat="1" applyFont="1" applyFill="1" applyBorder="1" applyAlignment="1">
      <alignment horizontal="center" vertical="center" wrapText="1"/>
      <protection/>
    </xf>
    <xf numFmtId="0" fontId="3" fillId="11" borderId="14" xfId="69" applyFont="1" applyFill="1" applyBorder="1" applyAlignment="1">
      <alignment vertical="center" wrapText="1"/>
      <protection/>
    </xf>
    <xf numFmtId="0" fontId="3" fillId="11" borderId="34" xfId="69" applyFont="1" applyFill="1" applyBorder="1" applyAlignment="1">
      <alignment vertical="center" wrapText="1"/>
      <protection/>
    </xf>
    <xf numFmtId="0" fontId="3" fillId="0" borderId="20" xfId="69" applyFont="1" applyBorder="1" applyAlignment="1">
      <alignment horizontal="left" vertical="center" wrapText="1"/>
      <protection/>
    </xf>
    <xf numFmtId="0" fontId="3" fillId="0" borderId="20" xfId="70" applyNumberFormat="1" applyFont="1" applyBorder="1" applyAlignment="1">
      <alignment horizontal="center" vertical="center"/>
      <protection/>
    </xf>
    <xf numFmtId="0" fontId="3" fillId="0" borderId="13" xfId="70" applyNumberFormat="1" applyFont="1" applyBorder="1" applyAlignment="1">
      <alignment horizontal="center" vertical="center"/>
      <protection/>
    </xf>
    <xf numFmtId="0" fontId="3" fillId="0" borderId="35" xfId="70" applyNumberFormat="1" applyFont="1" applyBorder="1" applyAlignment="1">
      <alignment horizontal="center" vertical="center"/>
      <protection/>
    </xf>
    <xf numFmtId="0" fontId="3" fillId="0" borderId="13" xfId="70" applyFont="1" applyBorder="1" applyAlignment="1">
      <alignment horizontal="left" vertical="center" wrapText="1"/>
      <protection/>
    </xf>
    <xf numFmtId="0" fontId="3" fillId="0" borderId="20" xfId="70" applyFont="1" applyBorder="1" applyAlignment="1">
      <alignment horizontal="left" vertical="center" wrapText="1"/>
      <protection/>
    </xf>
    <xf numFmtId="0" fontId="3" fillId="0" borderId="35" xfId="70" applyFont="1" applyBorder="1" applyAlignment="1">
      <alignment horizontal="left" vertical="center" wrapText="1"/>
      <protection/>
    </xf>
    <xf numFmtId="49" fontId="3" fillId="11" borderId="20" xfId="69" applyNumberFormat="1" applyFont="1" applyFill="1" applyBorder="1" applyAlignment="1">
      <alignment horizontal="center" vertical="center" wrapText="1"/>
      <protection/>
    </xf>
    <xf numFmtId="49" fontId="3" fillId="11" borderId="35" xfId="69" applyNumberFormat="1" applyFont="1" applyFill="1" applyBorder="1" applyAlignment="1">
      <alignment horizontal="center" vertical="center" wrapText="1"/>
      <protection/>
    </xf>
    <xf numFmtId="0" fontId="3" fillId="11" borderId="20" xfId="69" applyFont="1" applyFill="1" applyBorder="1" applyAlignment="1">
      <alignment vertical="center" wrapText="1"/>
      <protection/>
    </xf>
    <xf numFmtId="0" fontId="3" fillId="11" borderId="35" xfId="69" applyFont="1" applyFill="1" applyBorder="1" applyAlignment="1">
      <alignment vertical="center" wrapText="1"/>
      <protection/>
    </xf>
    <xf numFmtId="49" fontId="3" fillId="11" borderId="26" xfId="69" applyNumberFormat="1" applyFont="1" applyFill="1" applyBorder="1" applyAlignment="1">
      <alignment horizontal="center" vertical="center" wrapText="1"/>
      <protection/>
    </xf>
    <xf numFmtId="0" fontId="3" fillId="11" borderId="26" xfId="69" applyFont="1" applyFill="1" applyBorder="1" applyAlignment="1">
      <alignment vertical="center" wrapText="1"/>
      <protection/>
    </xf>
    <xf numFmtId="0" fontId="3" fillId="0" borderId="30" xfId="70" applyNumberFormat="1" applyFont="1" applyBorder="1" applyAlignment="1">
      <alignment horizontal="center" vertical="center" wrapText="1"/>
      <protection/>
    </xf>
    <xf numFmtId="0" fontId="3" fillId="0" borderId="11" xfId="70" applyNumberFormat="1" applyFont="1" applyBorder="1" applyAlignment="1">
      <alignment horizontal="center" vertical="center" wrapText="1"/>
      <protection/>
    </xf>
    <xf numFmtId="0" fontId="3" fillId="0" borderId="31" xfId="70" applyFont="1" applyBorder="1" applyAlignment="1">
      <alignment horizontal="center" vertical="center" wrapText="1"/>
      <protection/>
    </xf>
    <xf numFmtId="0" fontId="3" fillId="0" borderId="11" xfId="70" applyFont="1" applyBorder="1" applyAlignment="1">
      <alignment horizontal="center" vertical="center" wrapText="1"/>
      <protection/>
    </xf>
    <xf numFmtId="0" fontId="3" fillId="0" borderId="14" xfId="70" applyFont="1" applyBorder="1" applyAlignment="1">
      <alignment horizontal="center" vertical="center" wrapText="1"/>
      <protection/>
    </xf>
    <xf numFmtId="0" fontId="3" fillId="0" borderId="30" xfId="70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3" fillId="0" borderId="14" xfId="70" applyFont="1" applyBorder="1" applyAlignment="1">
      <alignment horizontal="left" vertical="center" wrapText="1"/>
      <protection/>
    </xf>
    <xf numFmtId="0" fontId="3" fillId="0" borderId="11" xfId="70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center" vertical="center"/>
    </xf>
    <xf numFmtId="0" fontId="4" fillId="12" borderId="42" xfId="70" applyFont="1" applyFill="1" applyBorder="1" applyAlignment="1">
      <alignment horizontal="center" vertical="center" wrapText="1"/>
      <protection/>
    </xf>
    <xf numFmtId="0" fontId="4" fillId="12" borderId="43" xfId="70" applyFont="1" applyFill="1" applyBorder="1" applyAlignment="1">
      <alignment horizontal="center" vertical="center" wrapText="1"/>
      <protection/>
    </xf>
    <xf numFmtId="0" fontId="3" fillId="0" borderId="44" xfId="70" applyFont="1" applyFill="1" applyBorder="1" applyAlignment="1">
      <alignment horizontal="center" vertical="center" wrapText="1"/>
      <protection/>
    </xf>
    <xf numFmtId="0" fontId="3" fillId="0" borderId="45" xfId="70" applyFont="1" applyFill="1" applyBorder="1" applyAlignment="1">
      <alignment horizontal="center" vertical="center" wrapText="1"/>
      <protection/>
    </xf>
    <xf numFmtId="0" fontId="3" fillId="12" borderId="46" xfId="70" applyFont="1" applyFill="1" applyBorder="1" applyAlignment="1">
      <alignment horizontal="center" vertical="center" wrapText="1"/>
      <protection/>
    </xf>
    <xf numFmtId="0" fontId="3" fillId="12" borderId="47" xfId="70" applyFont="1" applyFill="1" applyBorder="1" applyAlignment="1">
      <alignment horizontal="center" vertical="center" wrapText="1"/>
      <protection/>
    </xf>
    <xf numFmtId="0" fontId="3" fillId="0" borderId="48" xfId="70" applyFont="1" applyFill="1" applyBorder="1" applyAlignment="1">
      <alignment horizontal="center" vertical="center" wrapText="1"/>
      <protection/>
    </xf>
    <xf numFmtId="0" fontId="3" fillId="0" borderId="49" xfId="70" applyFont="1" applyFill="1" applyBorder="1" applyAlignment="1">
      <alignment horizontal="center" vertical="center" wrapText="1"/>
      <protection/>
    </xf>
    <xf numFmtId="0" fontId="4" fillId="0" borderId="30" xfId="70" applyFont="1" applyFill="1" applyBorder="1" applyAlignment="1">
      <alignment horizontal="center" vertical="center" wrapText="1"/>
      <protection/>
    </xf>
    <xf numFmtId="0" fontId="4" fillId="0" borderId="26" xfId="70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49" fontId="7" fillId="14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50" xfId="70" applyFont="1" applyFill="1" applyBorder="1" applyAlignment="1">
      <alignment horizontal="center" vertical="center" wrapText="1"/>
      <protection/>
    </xf>
    <xf numFmtId="0" fontId="4" fillId="0" borderId="51" xfId="70" applyFont="1" applyFill="1" applyBorder="1" applyAlignment="1">
      <alignment horizontal="center" vertical="center" wrapText="1"/>
      <protection/>
    </xf>
    <xf numFmtId="0" fontId="4" fillId="0" borderId="52" xfId="70" applyFont="1" applyFill="1" applyBorder="1" applyAlignment="1">
      <alignment horizontal="center" vertical="center" wrapText="1"/>
      <protection/>
    </xf>
  </cellXfs>
  <cellStyles count="7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Price_Body" xfId="40"/>
    <cellStyle name="Title 4" xfId="41"/>
    <cellStyle name="Беззащитный" xfId="42"/>
    <cellStyle name="Ввод " xfId="43"/>
    <cellStyle name="Ввод  2" xfId="44"/>
    <cellStyle name="Гиперссылка 2 2" xfId="45"/>
    <cellStyle name="Гиперссылка 4" xfId="46"/>
    <cellStyle name="Currency" xfId="47"/>
    <cellStyle name="Currency [0]" xfId="48"/>
    <cellStyle name="Денежный_ПЛАН работ" xfId="49"/>
    <cellStyle name="Заголовок" xfId="50"/>
    <cellStyle name="ЗаголовокСтолбца" xfId="51"/>
    <cellStyle name="Защитный" xfId="52"/>
    <cellStyle name="Значение" xfId="53"/>
    <cellStyle name="Мой заголовок" xfId="54"/>
    <cellStyle name="Мой заголовок листа" xfId="55"/>
    <cellStyle name="Мои наименования показателей" xfId="56"/>
    <cellStyle name="Обычный 10 2" xfId="57"/>
    <cellStyle name="Обычный 14" xfId="58"/>
    <cellStyle name="Обычный 2" xfId="59"/>
    <cellStyle name="Обычный 2 2" xfId="60"/>
    <cellStyle name="Обычный 2 3" xfId="61"/>
    <cellStyle name="Обычный 2 6" xfId="62"/>
    <cellStyle name="Обычный 3" xfId="63"/>
    <cellStyle name="Обычный 3 3" xfId="64"/>
    <cellStyle name="Обычный 4" xfId="65"/>
    <cellStyle name="Обычный 4 2" xfId="66"/>
    <cellStyle name="Обычный 4 3" xfId="67"/>
    <cellStyle name="Обычный 5" xfId="68"/>
    <cellStyle name="Обычный_Анализ факта" xfId="69"/>
    <cellStyle name="Обычный_ПЛАН работ" xfId="70"/>
    <cellStyle name="Примечание" xfId="71"/>
    <cellStyle name="Примечание 2" xfId="72"/>
    <cellStyle name="Percent" xfId="73"/>
    <cellStyle name="Стиль 1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инансовый 2" xfId="80"/>
    <cellStyle name="Финансовый 3" xfId="81"/>
    <cellStyle name="Финансовый 4" xfId="82"/>
    <cellStyle name="Финансовый 6" xfId="83"/>
    <cellStyle name="Формула" xfId="84"/>
    <cellStyle name="ФормулаВБ" xfId="85"/>
    <cellStyle name="ФормулаНаКонтроль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2"/>
  <sheetViews>
    <sheetView tabSelected="1" zoomScale="80" zoomScaleNormal="80" zoomScaleSheetLayoutView="80" zoomScalePageLayoutView="0" workbookViewId="0" topLeftCell="A1">
      <pane xSplit="3" ySplit="9" topLeftCell="D113" activePane="bottomRight" state="frozen"/>
      <selection pane="topLeft" activeCell="A4" sqref="A4"/>
      <selection pane="topRight" activeCell="D4" sqref="D4"/>
      <selection pane="bottomLeft" activeCell="A8" sqref="A8"/>
      <selection pane="bottomRight" activeCell="J118" sqref="J118"/>
    </sheetView>
  </sheetViews>
  <sheetFormatPr defaultColWidth="9.125" defaultRowHeight="12.75"/>
  <cols>
    <col min="1" max="1" width="7.00390625" style="235" customWidth="1"/>
    <col min="2" max="2" width="53.125" style="1" customWidth="1"/>
    <col min="3" max="3" width="12.875" style="1" customWidth="1"/>
    <col min="4" max="4" width="13.625" style="1" customWidth="1"/>
    <col min="5" max="5" width="9.125" style="1" hidden="1" customWidth="1"/>
    <col min="6" max="6" width="11.00390625" style="1" customWidth="1"/>
    <col min="7" max="7" width="0" style="1" hidden="1" customWidth="1"/>
    <col min="8" max="8" width="11.00390625" style="1" customWidth="1"/>
    <col min="9" max="9" width="0" style="1" hidden="1" customWidth="1"/>
    <col min="10" max="10" width="11.50390625" style="1" customWidth="1"/>
    <col min="11" max="11" width="0" style="1" hidden="1" customWidth="1"/>
    <col min="12" max="12" width="9.375" style="1" customWidth="1"/>
    <col min="13" max="13" width="0" style="26" hidden="1" customWidth="1"/>
    <col min="14" max="16384" width="9.125" style="1" customWidth="1"/>
  </cols>
  <sheetData>
    <row r="1" spans="1:16" ht="15">
      <c r="A1" s="290" t="s">
        <v>90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4"/>
      <c r="O1" s="24"/>
      <c r="P1" s="24"/>
    </row>
    <row r="2" spans="1:16" ht="15">
      <c r="A2" s="289" t="s">
        <v>139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5"/>
      <c r="O2" s="25"/>
      <c r="P2" s="25"/>
    </row>
    <row r="3" spans="1:16" ht="15">
      <c r="A3" s="292" t="s">
        <v>135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4"/>
      <c r="O3" s="24"/>
      <c r="P3" s="24"/>
    </row>
    <row r="4" spans="1:16" ht="15.75" customHeight="1">
      <c r="A4" s="291" t="s">
        <v>136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"/>
      <c r="O4" s="2"/>
      <c r="P4" s="2"/>
    </row>
    <row r="5" spans="1:16" ht="15">
      <c r="A5" s="292"/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4"/>
      <c r="O5" s="24"/>
      <c r="P5" s="24"/>
    </row>
    <row r="6" spans="1:16" ht="15.75" thickBot="1">
      <c r="A6" s="278"/>
      <c r="B6" s="278"/>
      <c r="C6" s="278"/>
      <c r="D6" s="238"/>
      <c r="E6" s="238"/>
      <c r="F6" s="238"/>
      <c r="G6" s="238"/>
      <c r="H6" s="238"/>
      <c r="I6" s="238"/>
      <c r="J6" s="238"/>
      <c r="K6" s="238"/>
      <c r="L6" s="238"/>
      <c r="M6" s="24"/>
      <c r="N6" s="24"/>
      <c r="O6" s="24"/>
      <c r="P6" s="24"/>
    </row>
    <row r="7" spans="1:13" ht="45" customHeight="1" thickBot="1">
      <c r="A7" s="268" t="s">
        <v>85</v>
      </c>
      <c r="B7" s="270" t="s">
        <v>0</v>
      </c>
      <c r="C7" s="270" t="s">
        <v>1</v>
      </c>
      <c r="D7" s="293"/>
      <c r="E7" s="294"/>
      <c r="F7" s="294"/>
      <c r="G7" s="294"/>
      <c r="H7" s="294"/>
      <c r="I7" s="294"/>
      <c r="J7" s="294"/>
      <c r="K7" s="294"/>
      <c r="L7" s="294"/>
      <c r="M7" s="295"/>
    </row>
    <row r="8" spans="1:13" ht="25.5" customHeight="1">
      <c r="A8" s="269"/>
      <c r="B8" s="271"/>
      <c r="C8" s="271"/>
      <c r="D8" s="279" t="s">
        <v>138</v>
      </c>
      <c r="E8" s="281" t="s">
        <v>2</v>
      </c>
      <c r="F8" s="283" t="s">
        <v>38</v>
      </c>
      <c r="G8" s="281" t="s">
        <v>2</v>
      </c>
      <c r="H8" s="283" t="s">
        <v>91</v>
      </c>
      <c r="I8" s="281" t="s">
        <v>2</v>
      </c>
      <c r="J8" s="283" t="s">
        <v>123</v>
      </c>
      <c r="K8" s="285" t="s">
        <v>2</v>
      </c>
      <c r="L8" s="287" t="s">
        <v>134</v>
      </c>
      <c r="M8" s="281" t="s">
        <v>2</v>
      </c>
    </row>
    <row r="9" spans="1:13" ht="38.25" customHeight="1" thickBot="1">
      <c r="A9" s="269"/>
      <c r="B9" s="272"/>
      <c r="C9" s="272"/>
      <c r="D9" s="280"/>
      <c r="E9" s="282"/>
      <c r="F9" s="284"/>
      <c r="G9" s="282"/>
      <c r="H9" s="284"/>
      <c r="I9" s="282"/>
      <c r="J9" s="284"/>
      <c r="K9" s="286"/>
      <c r="L9" s="288"/>
      <c r="M9" s="282"/>
    </row>
    <row r="10" spans="1:13" s="30" customFormat="1" ht="14.25" thickBot="1">
      <c r="A10" s="27" t="s">
        <v>82</v>
      </c>
      <c r="B10" s="18" t="s">
        <v>83</v>
      </c>
      <c r="C10" s="18" t="s">
        <v>84</v>
      </c>
      <c r="D10" s="19">
        <v>11</v>
      </c>
      <c r="E10" s="28"/>
      <c r="F10" s="20">
        <v>12</v>
      </c>
      <c r="G10" s="28"/>
      <c r="H10" s="20">
        <v>13</v>
      </c>
      <c r="I10" s="28"/>
      <c r="J10" s="20">
        <v>14</v>
      </c>
      <c r="K10" s="29"/>
      <c r="L10" s="21">
        <v>15</v>
      </c>
      <c r="M10" s="28"/>
    </row>
    <row r="11" spans="1:13" ht="13.5" customHeight="1">
      <c r="A11" s="10" t="s">
        <v>3</v>
      </c>
      <c r="B11" s="31" t="s">
        <v>35</v>
      </c>
      <c r="C11" s="32" t="s">
        <v>4</v>
      </c>
      <c r="D11" s="33"/>
      <c r="E11" s="34"/>
      <c r="F11" s="37"/>
      <c r="G11" s="34"/>
      <c r="H11" s="37"/>
      <c r="I11" s="34"/>
      <c r="J11" s="37"/>
      <c r="K11" s="36"/>
      <c r="L11" s="22">
        <f>IF(ISERR(D11/#REF!*100),0,D11/#REF!*100)</f>
        <v>0</v>
      </c>
      <c r="M11" s="34"/>
    </row>
    <row r="12" spans="1:13" ht="12.75">
      <c r="A12" s="38" t="s">
        <v>5</v>
      </c>
      <c r="B12" s="39" t="s">
        <v>26</v>
      </c>
      <c r="C12" s="40" t="s">
        <v>4</v>
      </c>
      <c r="D12" s="41"/>
      <c r="E12" s="42">
        <f>IF(ISERR(D12/D11*100),0,D12/D11*100)</f>
        <v>0</v>
      </c>
      <c r="F12" s="37"/>
      <c r="G12" s="42">
        <f>IF(ISERR(F12/F11*100),0,F12/F11*100)</f>
        <v>0</v>
      </c>
      <c r="H12" s="37"/>
      <c r="I12" s="42">
        <f>IF(ISERR(H12/H11*100),0,H12/H11*100)</f>
        <v>0</v>
      </c>
      <c r="J12" s="37"/>
      <c r="K12" s="44">
        <f>IF(ISERR(J12/J11*100),0,J12/J11*100)</f>
        <v>0</v>
      </c>
      <c r="L12" s="46">
        <f>IF(ISERR(D12/#REF!*100),0,D12/#REF!*100)</f>
        <v>0</v>
      </c>
      <c r="M12" s="42">
        <f>IF(ISERR(#REF!/#REF!*100),0,#REF!/#REF!*100)</f>
        <v>0</v>
      </c>
    </row>
    <row r="13" spans="1:13" ht="12.75">
      <c r="A13" s="38" t="s">
        <v>75</v>
      </c>
      <c r="B13" s="39" t="s">
        <v>47</v>
      </c>
      <c r="C13" s="40" t="s">
        <v>4</v>
      </c>
      <c r="D13" s="45">
        <v>19080.4</v>
      </c>
      <c r="E13" s="42"/>
      <c r="F13" s="45">
        <v>19080.4</v>
      </c>
      <c r="G13" s="42"/>
      <c r="H13" s="37"/>
      <c r="I13" s="42"/>
      <c r="J13" s="37"/>
      <c r="K13" s="44"/>
      <c r="L13" s="46">
        <f>IF(ISERR(D13/#REF!*100),0,D13/#REF!*100)</f>
        <v>0</v>
      </c>
      <c r="M13" s="42"/>
    </row>
    <row r="14" spans="1:13" ht="13.5" customHeight="1">
      <c r="A14" s="38" t="s">
        <v>14</v>
      </c>
      <c r="B14" s="39" t="s">
        <v>24</v>
      </c>
      <c r="C14" s="40" t="s">
        <v>4</v>
      </c>
      <c r="D14" s="45">
        <v>19080.4</v>
      </c>
      <c r="E14" s="47"/>
      <c r="F14" s="45">
        <v>19080.4</v>
      </c>
      <c r="G14" s="47"/>
      <c r="H14" s="37"/>
      <c r="I14" s="47"/>
      <c r="J14" s="37"/>
      <c r="K14" s="49"/>
      <c r="L14" s="46">
        <f>IF(ISERR(D14/#REF!*100),0,D14/#REF!*100)</f>
        <v>0</v>
      </c>
      <c r="M14" s="47"/>
    </row>
    <row r="15" spans="1:13" ht="12.75">
      <c r="A15" s="38" t="s">
        <v>17</v>
      </c>
      <c r="B15" s="39" t="s">
        <v>25</v>
      </c>
      <c r="C15" s="40" t="s">
        <v>4</v>
      </c>
      <c r="D15" s="45">
        <v>3906.2</v>
      </c>
      <c r="E15" s="42">
        <f>IF(ISERR(D15/D14*100),0,D15/D14*100)</f>
        <v>20.472317142198275</v>
      </c>
      <c r="F15" s="45">
        <v>3906.2</v>
      </c>
      <c r="G15" s="42">
        <f>IF(ISERR(F15/F14*100),0,F15/F14*100)</f>
        <v>20.472317142198275</v>
      </c>
      <c r="H15" s="37"/>
      <c r="I15" s="42">
        <f>IF(ISERR(H15/H14*100),0,H15/H14*100)</f>
        <v>0</v>
      </c>
      <c r="J15" s="37"/>
      <c r="K15" s="44">
        <f>IF(ISERR(J15/J14*100),0,J15/J14*100)</f>
        <v>0</v>
      </c>
      <c r="L15" s="46">
        <f>IF(ISERR(D15/#REF!*100),0,D15/#REF!*100)</f>
        <v>0</v>
      </c>
      <c r="M15" s="42">
        <f>IF(ISERR(#REF!/#REF!*100),0,#REF!/#REF!*100)</f>
        <v>0</v>
      </c>
    </row>
    <row r="16" spans="1:13" ht="12.75">
      <c r="A16" s="38" t="s">
        <v>18</v>
      </c>
      <c r="B16" s="50" t="s">
        <v>6</v>
      </c>
      <c r="C16" s="40" t="s">
        <v>4</v>
      </c>
      <c r="D16" s="45">
        <v>15174.2</v>
      </c>
      <c r="E16" s="51"/>
      <c r="F16" s="45">
        <v>15174.2</v>
      </c>
      <c r="G16" s="51"/>
      <c r="H16" s="37"/>
      <c r="I16" s="51"/>
      <c r="J16" s="37"/>
      <c r="K16" s="52"/>
      <c r="L16" s="46">
        <f>IF(ISERR(D16/#REF!*100),0,D16/#REF!*100)</f>
        <v>0</v>
      </c>
      <c r="M16" s="51"/>
    </row>
    <row r="17" spans="1:13" s="61" customFormat="1" ht="13.5" customHeight="1">
      <c r="A17" s="53"/>
      <c r="B17" s="54" t="s">
        <v>36</v>
      </c>
      <c r="C17" s="55" t="s">
        <v>4</v>
      </c>
      <c r="D17" s="45">
        <v>15174.2</v>
      </c>
      <c r="E17" s="57">
        <f>IF(ISERR(D17/D$16),0,D17/D$16)</f>
        <v>1</v>
      </c>
      <c r="F17" s="45">
        <v>15174.2</v>
      </c>
      <c r="G17" s="57">
        <f>IF(ISERR(F17/F$16),0,F17/F$16)</f>
        <v>1</v>
      </c>
      <c r="H17" s="37"/>
      <c r="I17" s="57">
        <f>IF(ISERR(H17/H$16),0,H17/H$16)</f>
        <v>0</v>
      </c>
      <c r="J17" s="37"/>
      <c r="K17" s="58">
        <f>IF(ISERR(J17/J$16),0,J17/J$16)</f>
        <v>0</v>
      </c>
      <c r="L17" s="60">
        <f>IF(ISERR(D17/#REF!*100),0,D17/#REF!*100)</f>
        <v>0</v>
      </c>
      <c r="M17" s="57">
        <f>IF(ISERR(#REF!/#REF!),0,#REF!/#REF!)</f>
        <v>0</v>
      </c>
    </row>
    <row r="18" spans="1:13" ht="12.75">
      <c r="A18" s="38"/>
      <c r="B18" s="62" t="s">
        <v>43</v>
      </c>
      <c r="C18" s="40" t="s">
        <v>4</v>
      </c>
      <c r="D18" s="41"/>
      <c r="E18" s="63">
        <f>IF(ISERR(D18/D$16),0,D18/D$16)</f>
        <v>0</v>
      </c>
      <c r="F18" s="37"/>
      <c r="G18" s="63">
        <f>IF(ISERR(F18/F$16),0,F18/F$16)</f>
        <v>0</v>
      </c>
      <c r="H18" s="37"/>
      <c r="I18" s="63">
        <f>IF(ISERR(H18/H$16),0,H18/H$16)</f>
        <v>0</v>
      </c>
      <c r="J18" s="37"/>
      <c r="K18" s="64">
        <f>IF(ISERR(J18/J$16),0,J18/J$16)</f>
        <v>0</v>
      </c>
      <c r="L18" s="46">
        <f>IF(ISERR(D18/#REF!*100),0,D18/#REF!*100)</f>
        <v>0</v>
      </c>
      <c r="M18" s="63">
        <f>IF(ISERR(#REF!/#REF!),0,#REF!/#REF!)</f>
        <v>0</v>
      </c>
    </row>
    <row r="19" spans="1:13" ht="12.75">
      <c r="A19" s="38"/>
      <c r="B19" s="62" t="s">
        <v>42</v>
      </c>
      <c r="C19" s="40" t="s">
        <v>4</v>
      </c>
      <c r="D19" s="41"/>
      <c r="E19" s="63">
        <f>IF(ISERR(D19/D$16),0,D19/D$16)</f>
        <v>0</v>
      </c>
      <c r="F19" s="37"/>
      <c r="G19" s="63">
        <f>IF(ISERR(F19/F$16),0,F19/F$16)</f>
        <v>0</v>
      </c>
      <c r="H19" s="37"/>
      <c r="I19" s="63">
        <f>IF(ISERR(H19/H$16),0,H19/H$16)</f>
        <v>0</v>
      </c>
      <c r="J19" s="37"/>
      <c r="K19" s="64">
        <f>IF(ISERR(J19/J$16),0,J19/J$16)</f>
        <v>0</v>
      </c>
      <c r="L19" s="46">
        <f>IF(ISERR(D19/#REF!*100),0,D19/#REF!*100)</f>
        <v>0</v>
      </c>
      <c r="M19" s="63">
        <f>IF(ISERR(#REF!/#REF!),0,#REF!/#REF!)</f>
        <v>0</v>
      </c>
    </row>
    <row r="20" spans="1:13" ht="12.75">
      <c r="A20" s="38"/>
      <c r="B20" s="62" t="s">
        <v>122</v>
      </c>
      <c r="C20" s="40" t="s">
        <v>4</v>
      </c>
      <c r="D20" s="41"/>
      <c r="E20" s="63">
        <f>IF(ISERR(D20/D$16),0,D20/D$16)</f>
        <v>0</v>
      </c>
      <c r="F20" s="37"/>
      <c r="G20" s="63">
        <f>IF(ISERR(F20/F$16),0,F20/F$16)</f>
        <v>0</v>
      </c>
      <c r="H20" s="37"/>
      <c r="I20" s="63">
        <f>IF(ISERR(H20/H$16),0,H20/H$16)</f>
        <v>0</v>
      </c>
      <c r="J20" s="37"/>
      <c r="K20" s="64">
        <f>IF(ISERR(J20/J$16),0,J20/J$16)</f>
        <v>0</v>
      </c>
      <c r="L20" s="46">
        <f>IF(ISERR(D20/#REF!*100),0,D20/#REF!*100)</f>
        <v>0</v>
      </c>
      <c r="M20" s="63">
        <f>IF(ISERR(#REF!/#REF!),0,#REF!/#REF!)</f>
        <v>0</v>
      </c>
    </row>
    <row r="21" spans="1:13" ht="12.75">
      <c r="A21" s="38"/>
      <c r="B21" s="62" t="s">
        <v>130</v>
      </c>
      <c r="C21" s="40" t="s">
        <v>4</v>
      </c>
      <c r="D21" s="41"/>
      <c r="E21" s="51"/>
      <c r="F21" s="37"/>
      <c r="G21" s="51"/>
      <c r="H21" s="37"/>
      <c r="I21" s="51"/>
      <c r="J21" s="37"/>
      <c r="K21" s="52"/>
      <c r="L21" s="46">
        <f>IF(ISERR(D21/#REF!*100),0,D21/#REF!*100)</f>
        <v>0</v>
      </c>
      <c r="M21" s="51"/>
    </row>
    <row r="22" spans="1:13" ht="13.5">
      <c r="A22" s="38"/>
      <c r="B22" s="65" t="s">
        <v>37</v>
      </c>
      <c r="C22" s="40" t="s">
        <v>4</v>
      </c>
      <c r="D22" s="56"/>
      <c r="E22" s="66">
        <f>IF(ISERR(D22/D$16),0,D22/D$16)</f>
        <v>0</v>
      </c>
      <c r="F22" s="37"/>
      <c r="G22" s="66">
        <f>IF(ISERR(F22/F$16),0,F22/F$16)</f>
        <v>0</v>
      </c>
      <c r="H22" s="37"/>
      <c r="I22" s="66">
        <f>IF(ISERR(H22/H$16),0,H22/H$16)</f>
        <v>0</v>
      </c>
      <c r="J22" s="37"/>
      <c r="K22" s="67">
        <f>IF(ISERR(J22/J$16),0,J22/J$16)</f>
        <v>0</v>
      </c>
      <c r="L22" s="68">
        <f>IF(ISERR(D22/#REF!*100),0,D22/#REF!*100)</f>
        <v>0</v>
      </c>
      <c r="M22" s="66">
        <f>IF(ISERR(#REF!/#REF!),0,#REF!/#REF!)</f>
        <v>0</v>
      </c>
    </row>
    <row r="23" spans="1:13" ht="13.5">
      <c r="A23" s="38"/>
      <c r="B23" s="65" t="s">
        <v>125</v>
      </c>
      <c r="C23" s="40" t="s">
        <v>4</v>
      </c>
      <c r="D23" s="56"/>
      <c r="E23" s="70"/>
      <c r="F23" s="59"/>
      <c r="G23" s="70"/>
      <c r="H23" s="59"/>
      <c r="I23" s="70"/>
      <c r="J23" s="59"/>
      <c r="K23" s="69"/>
      <c r="L23" s="71"/>
      <c r="M23" s="70"/>
    </row>
    <row r="24" spans="1:13" ht="12.75">
      <c r="A24" s="38" t="s">
        <v>19</v>
      </c>
      <c r="B24" s="72" t="s">
        <v>7</v>
      </c>
      <c r="C24" s="73"/>
      <c r="D24" s="74"/>
      <c r="E24" s="76"/>
      <c r="F24" s="76"/>
      <c r="G24" s="76"/>
      <c r="H24" s="76"/>
      <c r="I24" s="16"/>
      <c r="J24" s="15"/>
      <c r="K24" s="75"/>
      <c r="L24" s="46"/>
      <c r="M24" s="16"/>
    </row>
    <row r="25" spans="1:13" ht="12.75" customHeight="1">
      <c r="A25" s="251" t="s">
        <v>110</v>
      </c>
      <c r="B25" s="253" t="s">
        <v>111</v>
      </c>
      <c r="C25" s="77" t="s">
        <v>112</v>
      </c>
      <c r="D25" s="78"/>
      <c r="E25" s="48">
        <f>IF(ISERR(D25/D11*1000),0,D25/D11*1000)</f>
        <v>0</v>
      </c>
      <c r="F25" s="79"/>
      <c r="G25" s="80">
        <f>IF(ISERR(F25/F11*1000),0,F25/F11*1000)</f>
        <v>0</v>
      </c>
      <c r="H25" s="79"/>
      <c r="I25" s="80">
        <f>IF(ISERR(H25/H11*1000),0,H25/H11*1000)</f>
        <v>0</v>
      </c>
      <c r="J25" s="79"/>
      <c r="K25" s="81">
        <f>IF(ISERR(J25/J11*1000),0,J25/J11*1000)</f>
        <v>0</v>
      </c>
      <c r="L25" s="82">
        <f>IF(ISERR(D25/#REF!*100),0,D25/#REF!*100)</f>
        <v>0</v>
      </c>
      <c r="M25" s="80">
        <f>IF(ISERR(#REF!/#REF!*1000),0,#REF!/#REF!*1000)</f>
        <v>0</v>
      </c>
    </row>
    <row r="26" spans="1:13" ht="15.75" customHeight="1" thickBot="1">
      <c r="A26" s="266"/>
      <c r="B26" s="267"/>
      <c r="C26" s="83" t="s">
        <v>8</v>
      </c>
      <c r="D26" s="86"/>
      <c r="E26" s="85">
        <f>IF(ISERR(D26/D16*1000),0,D26/D16*1000)</f>
        <v>0</v>
      </c>
      <c r="F26" s="87"/>
      <c r="G26" s="85">
        <f>IF(ISERR(F26/F16*1000),0,F26/F16*1000)</f>
        <v>0</v>
      </c>
      <c r="H26" s="87"/>
      <c r="I26" s="85">
        <f>IF(ISERR(H26/H16*1000),0,H26/H16*1000)</f>
        <v>0</v>
      </c>
      <c r="J26" s="87"/>
      <c r="K26" s="84">
        <f>IF(ISERR(J26/J16*1000),0,J26/J16*1000)</f>
        <v>0</v>
      </c>
      <c r="L26" s="88">
        <f>IF(ISERR(D26/#REF!*100),0,D26/#REF!*100)</f>
        <v>0</v>
      </c>
      <c r="M26" s="85">
        <f>IF(ISERR(#REF!/#REF!*1000),0,#REF!/#REF!*1000)</f>
        <v>0</v>
      </c>
    </row>
    <row r="27" spans="1:13" ht="13.5" customHeight="1">
      <c r="A27" s="89" t="s">
        <v>113</v>
      </c>
      <c r="B27" s="273" t="s">
        <v>133</v>
      </c>
      <c r="C27" s="90" t="s">
        <v>93</v>
      </c>
      <c r="D27" s="92"/>
      <c r="E27" s="93"/>
      <c r="F27" s="94"/>
      <c r="G27" s="93"/>
      <c r="H27" s="94"/>
      <c r="I27" s="93"/>
      <c r="J27" s="94"/>
      <c r="K27" s="91"/>
      <c r="L27" s="95"/>
      <c r="M27" s="93"/>
    </row>
    <row r="28" spans="1:13" s="103" customFormat="1" ht="15" customHeight="1">
      <c r="A28" s="96"/>
      <c r="B28" s="274"/>
      <c r="C28" s="97" t="s">
        <v>45</v>
      </c>
      <c r="D28" s="98"/>
      <c r="E28" s="100"/>
      <c r="F28" s="101"/>
      <c r="G28" s="100"/>
      <c r="H28" s="101"/>
      <c r="I28" s="100"/>
      <c r="J28" s="101"/>
      <c r="K28" s="99"/>
      <c r="L28" s="102">
        <f>IF(ISERR(D28/#REF!*100),0,D28/#REF!*100)</f>
        <v>0</v>
      </c>
      <c r="M28" s="100"/>
    </row>
    <row r="29" spans="1:13" ht="12.75" customHeight="1" thickBot="1">
      <c r="A29" s="104"/>
      <c r="B29" s="275"/>
      <c r="C29" s="105" t="s">
        <v>16</v>
      </c>
      <c r="D29" s="108"/>
      <c r="E29" s="109"/>
      <c r="F29" s="110"/>
      <c r="G29" s="109"/>
      <c r="H29" s="110"/>
      <c r="I29" s="109"/>
      <c r="J29" s="110"/>
      <c r="K29" s="106"/>
      <c r="L29" s="111">
        <f>IF(ISERR(D29/#REF!*100),0,D29/#REF!*100)</f>
        <v>0</v>
      </c>
      <c r="M29" s="109"/>
    </row>
    <row r="30" spans="1:13" ht="24" customHeight="1" thickTop="1">
      <c r="A30" s="112"/>
      <c r="B30" s="113" t="s">
        <v>92</v>
      </c>
      <c r="C30" s="114" t="s">
        <v>93</v>
      </c>
      <c r="D30" s="41"/>
      <c r="E30" s="117"/>
      <c r="F30" s="45"/>
      <c r="G30" s="117"/>
      <c r="H30" s="45"/>
      <c r="I30" s="117"/>
      <c r="J30" s="45"/>
      <c r="K30" s="118"/>
      <c r="L30" s="95"/>
      <c r="M30" s="117"/>
    </row>
    <row r="31" spans="1:13" ht="23.25" customHeight="1">
      <c r="A31" s="112"/>
      <c r="B31" s="119" t="s">
        <v>94</v>
      </c>
      <c r="C31" s="120" t="s">
        <v>45</v>
      </c>
      <c r="D31" s="43"/>
      <c r="E31" s="115"/>
      <c r="F31" s="121"/>
      <c r="G31" s="115"/>
      <c r="H31" s="121"/>
      <c r="I31" s="115"/>
      <c r="J31" s="121"/>
      <c r="K31" s="118"/>
      <c r="L31" s="82">
        <f>IF(ISERR(D31/#REF!*100),0,D31/#REF!*100)</f>
        <v>0</v>
      </c>
      <c r="M31" s="115"/>
    </row>
    <row r="32" spans="1:13" ht="29.25" customHeight="1">
      <c r="A32" s="11"/>
      <c r="B32" s="122" t="s">
        <v>51</v>
      </c>
      <c r="C32" s="77" t="s">
        <v>16</v>
      </c>
      <c r="D32" s="41"/>
      <c r="E32" s="117"/>
      <c r="F32" s="45"/>
      <c r="G32" s="117"/>
      <c r="H32" s="45"/>
      <c r="I32" s="117"/>
      <c r="J32" s="45"/>
      <c r="K32" s="118"/>
      <c r="L32" s="82">
        <f>IF(ISERR(D32/#REF!*100),0,D32/#REF!*100)</f>
        <v>0</v>
      </c>
      <c r="M32" s="117"/>
    </row>
    <row r="33" spans="1:13" ht="33" customHeight="1">
      <c r="A33" s="112"/>
      <c r="B33" s="123" t="s">
        <v>95</v>
      </c>
      <c r="C33" s="97" t="s">
        <v>93</v>
      </c>
      <c r="D33" s="41"/>
      <c r="E33" s="117"/>
      <c r="F33" s="45"/>
      <c r="G33" s="117"/>
      <c r="H33" s="45"/>
      <c r="I33" s="117"/>
      <c r="J33" s="45"/>
      <c r="K33" s="118"/>
      <c r="L33" s="82"/>
      <c r="M33" s="117"/>
    </row>
    <row r="34" spans="1:13" ht="16.5" customHeight="1">
      <c r="A34" s="112"/>
      <c r="B34" s="119" t="s">
        <v>94</v>
      </c>
      <c r="C34" s="120" t="s">
        <v>45</v>
      </c>
      <c r="D34" s="43"/>
      <c r="E34" s="115"/>
      <c r="F34" s="121"/>
      <c r="G34" s="115"/>
      <c r="H34" s="121"/>
      <c r="I34" s="115"/>
      <c r="J34" s="121"/>
      <c r="K34" s="118"/>
      <c r="L34" s="82">
        <f>IF(ISERR(D34/#REF!*100),0,D34/#REF!*100)</f>
        <v>0</v>
      </c>
      <c r="M34" s="115"/>
    </row>
    <row r="35" spans="1:13" ht="27.75" customHeight="1">
      <c r="A35" s="11"/>
      <c r="B35" s="122" t="s">
        <v>51</v>
      </c>
      <c r="C35" s="77" t="s">
        <v>16</v>
      </c>
      <c r="D35" s="41"/>
      <c r="E35" s="117"/>
      <c r="F35" s="45"/>
      <c r="G35" s="117"/>
      <c r="H35" s="45"/>
      <c r="I35" s="117"/>
      <c r="J35" s="45"/>
      <c r="K35" s="118"/>
      <c r="L35" s="82">
        <f>IF(ISERR(D35/#REF!*100),0,D35/#REF!*100)</f>
        <v>0</v>
      </c>
      <c r="M35" s="117"/>
    </row>
    <row r="36" spans="1:13" ht="15" customHeight="1">
      <c r="A36" s="112"/>
      <c r="B36" s="123" t="s">
        <v>96</v>
      </c>
      <c r="C36" s="97" t="s">
        <v>93</v>
      </c>
      <c r="D36" s="41"/>
      <c r="E36" s="117"/>
      <c r="F36" s="45"/>
      <c r="G36" s="117"/>
      <c r="H36" s="45"/>
      <c r="I36" s="117"/>
      <c r="J36" s="45"/>
      <c r="K36" s="118"/>
      <c r="L36" s="82"/>
      <c r="M36" s="117"/>
    </row>
    <row r="37" spans="1:13" ht="13.5" customHeight="1" hidden="1">
      <c r="A37" s="112"/>
      <c r="B37" s="119" t="s">
        <v>94</v>
      </c>
      <c r="C37" s="120" t="s">
        <v>45</v>
      </c>
      <c r="D37" s="43"/>
      <c r="E37" s="115"/>
      <c r="F37" s="121"/>
      <c r="G37" s="115"/>
      <c r="H37" s="121"/>
      <c r="I37" s="115"/>
      <c r="J37" s="121"/>
      <c r="K37" s="118"/>
      <c r="L37" s="82">
        <f>IF(ISERR(D37/#REF!*100),0,D37/#REF!*100)</f>
        <v>0</v>
      </c>
      <c r="M37" s="115"/>
    </row>
    <row r="38" spans="1:13" ht="24.75" customHeight="1" hidden="1">
      <c r="A38" s="11"/>
      <c r="B38" s="119" t="s">
        <v>51</v>
      </c>
      <c r="C38" s="77" t="s">
        <v>16</v>
      </c>
      <c r="D38" s="41"/>
      <c r="E38" s="117"/>
      <c r="F38" s="45"/>
      <c r="G38" s="117"/>
      <c r="H38" s="45"/>
      <c r="I38" s="117"/>
      <c r="J38" s="45"/>
      <c r="K38" s="118"/>
      <c r="L38" s="82">
        <f>IF(ISERR(D38/#REF!*100),0,D38/#REF!*100)</f>
        <v>0</v>
      </c>
      <c r="M38" s="117"/>
    </row>
    <row r="39" spans="1:13" ht="13.5" hidden="1">
      <c r="A39" s="112"/>
      <c r="B39" s="123" t="s">
        <v>97</v>
      </c>
      <c r="C39" s="97" t="s">
        <v>93</v>
      </c>
      <c r="D39" s="41"/>
      <c r="E39" s="117"/>
      <c r="F39" s="45"/>
      <c r="G39" s="117"/>
      <c r="H39" s="45"/>
      <c r="I39" s="117"/>
      <c r="J39" s="45"/>
      <c r="K39" s="118"/>
      <c r="L39" s="82"/>
      <c r="M39" s="117"/>
    </row>
    <row r="40" spans="1:13" ht="12.75" hidden="1">
      <c r="A40" s="112"/>
      <c r="B40" s="119" t="s">
        <v>94</v>
      </c>
      <c r="C40" s="120" t="s">
        <v>45</v>
      </c>
      <c r="D40" s="43"/>
      <c r="E40" s="115"/>
      <c r="F40" s="121"/>
      <c r="G40" s="115"/>
      <c r="H40" s="121"/>
      <c r="I40" s="115"/>
      <c r="J40" s="121"/>
      <c r="K40" s="118"/>
      <c r="L40" s="82">
        <f>IF(ISERR(D40/#REF!*100),0,D40/#REF!*100)</f>
        <v>0</v>
      </c>
      <c r="M40" s="115"/>
    </row>
    <row r="41" spans="1:13" ht="12.75" hidden="1">
      <c r="A41" s="11"/>
      <c r="B41" s="119" t="s">
        <v>51</v>
      </c>
      <c r="C41" s="77" t="s">
        <v>16</v>
      </c>
      <c r="D41" s="41"/>
      <c r="E41" s="117"/>
      <c r="F41" s="45"/>
      <c r="G41" s="117"/>
      <c r="H41" s="45"/>
      <c r="I41" s="117"/>
      <c r="J41" s="45"/>
      <c r="K41" s="118"/>
      <c r="L41" s="82">
        <f>IF(ISERR(D41/#REF!*100),0,D41/#REF!*100)</f>
        <v>0</v>
      </c>
      <c r="M41" s="117"/>
    </row>
    <row r="42" spans="1:13" ht="13.5" hidden="1">
      <c r="A42" s="112"/>
      <c r="B42" s="123" t="s">
        <v>98</v>
      </c>
      <c r="C42" s="97" t="s">
        <v>93</v>
      </c>
      <c r="D42" s="41"/>
      <c r="E42" s="117"/>
      <c r="F42" s="45"/>
      <c r="G42" s="117"/>
      <c r="H42" s="45"/>
      <c r="I42" s="117"/>
      <c r="J42" s="45"/>
      <c r="K42" s="118"/>
      <c r="L42" s="82"/>
      <c r="M42" s="117"/>
    </row>
    <row r="43" spans="1:13" ht="12.75" hidden="1">
      <c r="A43" s="112"/>
      <c r="B43" s="119" t="s">
        <v>94</v>
      </c>
      <c r="C43" s="120" t="s">
        <v>45</v>
      </c>
      <c r="D43" s="43"/>
      <c r="E43" s="115"/>
      <c r="F43" s="121"/>
      <c r="G43" s="115"/>
      <c r="H43" s="121"/>
      <c r="I43" s="124"/>
      <c r="J43" s="121"/>
      <c r="K43" s="118"/>
      <c r="L43" s="82">
        <f>IF(ISERR(D43/#REF!*100),0,D43/#REF!*100)</f>
        <v>0</v>
      </c>
      <c r="M43" s="124"/>
    </row>
    <row r="44" spans="1:13" ht="12.75" hidden="1">
      <c r="A44" s="11"/>
      <c r="B44" s="119" t="s">
        <v>51</v>
      </c>
      <c r="C44" s="77" t="s">
        <v>16</v>
      </c>
      <c r="D44" s="41"/>
      <c r="E44" s="117"/>
      <c r="F44" s="45"/>
      <c r="G44" s="125"/>
      <c r="H44" s="45"/>
      <c r="I44" s="125"/>
      <c r="J44" s="45"/>
      <c r="K44" s="118"/>
      <c r="L44" s="82">
        <f>IF(ISERR(D44/#REF!*100),0,D44/#REF!*100)</f>
        <v>0</v>
      </c>
      <c r="M44" s="125"/>
    </row>
    <row r="45" spans="1:13" ht="12.75" hidden="1">
      <c r="A45" s="112" t="s">
        <v>99</v>
      </c>
      <c r="B45" s="276" t="s">
        <v>100</v>
      </c>
      <c r="C45" s="77" t="s">
        <v>46</v>
      </c>
      <c r="D45" s="41"/>
      <c r="E45" s="125"/>
      <c r="F45" s="45"/>
      <c r="G45" s="125"/>
      <c r="H45" s="45"/>
      <c r="I45" s="125"/>
      <c r="J45" s="45"/>
      <c r="K45" s="118"/>
      <c r="L45" s="95"/>
      <c r="M45" s="125"/>
    </row>
    <row r="46" spans="1:13" ht="12.75" hidden="1">
      <c r="A46" s="112"/>
      <c r="B46" s="277"/>
      <c r="C46" s="97" t="s">
        <v>101</v>
      </c>
      <c r="D46" s="43"/>
      <c r="E46" s="124"/>
      <c r="F46" s="121"/>
      <c r="G46" s="124"/>
      <c r="H46" s="121"/>
      <c r="I46" s="124"/>
      <c r="J46" s="121"/>
      <c r="K46" s="118"/>
      <c r="L46" s="82">
        <f>IF(ISERR(D46/#REF!*100),0,D46/#REF!*100)</f>
        <v>0</v>
      </c>
      <c r="M46" s="124"/>
    </row>
    <row r="47" spans="1:13" ht="12.75" hidden="1">
      <c r="A47" s="11"/>
      <c r="B47" s="259"/>
      <c r="C47" s="77" t="s">
        <v>16</v>
      </c>
      <c r="D47" s="41"/>
      <c r="E47" s="125"/>
      <c r="F47" s="45"/>
      <c r="G47" s="125"/>
      <c r="H47" s="45"/>
      <c r="I47" s="125"/>
      <c r="J47" s="45"/>
      <c r="K47" s="126"/>
      <c r="L47" s="82">
        <f>IF(ISERR(D47/#REF!*100),0,D47/#REF!*100)</f>
        <v>0</v>
      </c>
      <c r="M47" s="125"/>
    </row>
    <row r="48" spans="1:13" ht="12.75" hidden="1">
      <c r="A48" s="112" t="s">
        <v>102</v>
      </c>
      <c r="B48" s="276" t="s">
        <v>103</v>
      </c>
      <c r="C48" s="77" t="s">
        <v>46</v>
      </c>
      <c r="D48" s="41"/>
      <c r="E48" s="125"/>
      <c r="F48" s="45"/>
      <c r="G48" s="125"/>
      <c r="H48" s="45"/>
      <c r="I48" s="125"/>
      <c r="J48" s="45"/>
      <c r="K48" s="126"/>
      <c r="L48" s="95"/>
      <c r="M48" s="125"/>
    </row>
    <row r="49" spans="1:13" ht="12.75" hidden="1">
      <c r="A49" s="112"/>
      <c r="B49" s="277"/>
      <c r="C49" s="97" t="s">
        <v>101</v>
      </c>
      <c r="D49" s="43"/>
      <c r="E49" s="124"/>
      <c r="F49" s="121"/>
      <c r="G49" s="124"/>
      <c r="H49" s="121"/>
      <c r="I49" s="124"/>
      <c r="J49" s="121"/>
      <c r="K49" s="118"/>
      <c r="L49" s="82">
        <f>IF(ISERR(D49/#REF!*100),0,D49/#REF!*100)</f>
        <v>0</v>
      </c>
      <c r="M49" s="124"/>
    </row>
    <row r="50" spans="1:13" ht="12.75" hidden="1">
      <c r="A50" s="11"/>
      <c r="B50" s="259"/>
      <c r="C50" s="77" t="s">
        <v>16</v>
      </c>
      <c r="D50" s="41"/>
      <c r="E50" s="125"/>
      <c r="F50" s="45"/>
      <c r="G50" s="125"/>
      <c r="H50" s="45"/>
      <c r="I50" s="125"/>
      <c r="J50" s="45"/>
      <c r="K50" s="126"/>
      <c r="L50" s="82">
        <f>IF(ISERR(D50/#REF!*100),0,D50/#REF!*100)</f>
        <v>0</v>
      </c>
      <c r="M50" s="125"/>
    </row>
    <row r="51" spans="1:13" ht="12.75" hidden="1">
      <c r="A51" s="112" t="s">
        <v>104</v>
      </c>
      <c r="B51" s="255" t="s">
        <v>105</v>
      </c>
      <c r="C51" s="77" t="s">
        <v>46</v>
      </c>
      <c r="D51" s="41"/>
      <c r="E51" s="125"/>
      <c r="F51" s="45"/>
      <c r="G51" s="125"/>
      <c r="H51" s="45"/>
      <c r="I51" s="125"/>
      <c r="J51" s="45"/>
      <c r="K51" s="126"/>
      <c r="L51" s="95"/>
      <c r="M51" s="125"/>
    </row>
    <row r="52" spans="1:13" ht="12.75" hidden="1">
      <c r="A52" s="112"/>
      <c r="B52" s="255"/>
      <c r="C52" s="97" t="s">
        <v>101</v>
      </c>
      <c r="D52" s="43"/>
      <c r="E52" s="124"/>
      <c r="F52" s="121"/>
      <c r="G52" s="124"/>
      <c r="H52" s="121"/>
      <c r="I52" s="124"/>
      <c r="J52" s="121"/>
      <c r="K52" s="118"/>
      <c r="L52" s="82">
        <f>IF(ISERR(D52/#REF!*100),0,D52/#REF!*100)</f>
        <v>0</v>
      </c>
      <c r="M52" s="124"/>
    </row>
    <row r="53" spans="1:13" ht="12.75" hidden="1">
      <c r="A53" s="11"/>
      <c r="B53" s="255"/>
      <c r="C53" s="77" t="s">
        <v>16</v>
      </c>
      <c r="D53" s="41"/>
      <c r="E53" s="125"/>
      <c r="F53" s="45"/>
      <c r="G53" s="125"/>
      <c r="H53" s="45"/>
      <c r="I53" s="125"/>
      <c r="J53" s="45"/>
      <c r="K53" s="126"/>
      <c r="L53" s="82">
        <f>IF(ISERR(D53/#REF!*100),0,D53/#REF!*100)</f>
        <v>0</v>
      </c>
      <c r="M53" s="125"/>
    </row>
    <row r="54" spans="1:13" ht="12.75" hidden="1">
      <c r="A54" s="112" t="s">
        <v>106</v>
      </c>
      <c r="B54" s="255" t="s">
        <v>107</v>
      </c>
      <c r="C54" s="77" t="s">
        <v>46</v>
      </c>
      <c r="D54" s="41"/>
      <c r="E54" s="125"/>
      <c r="F54" s="45"/>
      <c r="G54" s="125"/>
      <c r="H54" s="45"/>
      <c r="I54" s="125"/>
      <c r="J54" s="45"/>
      <c r="K54" s="126"/>
      <c r="L54" s="95"/>
      <c r="M54" s="125"/>
    </row>
    <row r="55" spans="1:13" ht="12.75" hidden="1">
      <c r="A55" s="112"/>
      <c r="B55" s="255"/>
      <c r="C55" s="97" t="s">
        <v>101</v>
      </c>
      <c r="D55" s="43"/>
      <c r="E55" s="124"/>
      <c r="F55" s="121"/>
      <c r="G55" s="124"/>
      <c r="H55" s="121"/>
      <c r="I55" s="124"/>
      <c r="J55" s="121"/>
      <c r="K55" s="118"/>
      <c r="L55" s="82">
        <f>IF(ISERR(D55/#REF!*100),0,D55/#REF!*100)</f>
        <v>0</v>
      </c>
      <c r="M55" s="124"/>
    </row>
    <row r="56" spans="1:13" ht="12.75" hidden="1">
      <c r="A56" s="11"/>
      <c r="B56" s="255"/>
      <c r="C56" s="77" t="s">
        <v>16</v>
      </c>
      <c r="D56" s="41"/>
      <c r="E56" s="125"/>
      <c r="F56" s="45"/>
      <c r="G56" s="125"/>
      <c r="H56" s="45"/>
      <c r="I56" s="125"/>
      <c r="J56" s="45"/>
      <c r="K56" s="126"/>
      <c r="L56" s="82">
        <f>IF(ISERR(D56/#REF!*100),0,D56/#REF!*100)</f>
        <v>0</v>
      </c>
      <c r="M56" s="125"/>
    </row>
    <row r="57" spans="1:13" ht="12.75" hidden="1">
      <c r="A57" s="112" t="s">
        <v>108</v>
      </c>
      <c r="B57" s="255" t="s">
        <v>109</v>
      </c>
      <c r="C57" s="77" t="s">
        <v>46</v>
      </c>
      <c r="D57" s="41"/>
      <c r="E57" s="125"/>
      <c r="F57" s="45"/>
      <c r="G57" s="125"/>
      <c r="H57" s="45"/>
      <c r="I57" s="125"/>
      <c r="J57" s="45"/>
      <c r="K57" s="126"/>
      <c r="L57" s="95"/>
      <c r="M57" s="125"/>
    </row>
    <row r="58" spans="1:13" ht="12.75" hidden="1">
      <c r="A58" s="112"/>
      <c r="B58" s="255"/>
      <c r="C58" s="97" t="s">
        <v>101</v>
      </c>
      <c r="D58" s="43"/>
      <c r="E58" s="124"/>
      <c r="F58" s="121"/>
      <c r="G58" s="124"/>
      <c r="H58" s="121"/>
      <c r="I58" s="124"/>
      <c r="J58" s="121"/>
      <c r="K58" s="118"/>
      <c r="L58" s="82">
        <f>IF(ISERR(D58/#REF!*100),0,D58/#REF!*100)</f>
        <v>0</v>
      </c>
      <c r="M58" s="124"/>
    </row>
    <row r="59" spans="1:13" ht="13.5" hidden="1">
      <c r="A59" s="11"/>
      <c r="B59" s="255"/>
      <c r="C59" s="77" t="s">
        <v>16</v>
      </c>
      <c r="D59" s="56"/>
      <c r="E59" s="125"/>
      <c r="F59" s="59"/>
      <c r="G59" s="127"/>
      <c r="H59" s="59"/>
      <c r="I59" s="127"/>
      <c r="J59" s="59"/>
      <c r="K59" s="126"/>
      <c r="L59" s="82">
        <f>IF(ISERR(D59/#REF!*100),0,D59/#REF!*100)</f>
        <v>0</v>
      </c>
      <c r="M59" s="127"/>
    </row>
    <row r="60" spans="1:13" ht="12.75" hidden="1">
      <c r="A60" s="112" t="s">
        <v>127</v>
      </c>
      <c r="B60" s="255" t="s">
        <v>129</v>
      </c>
      <c r="C60" s="77" t="s">
        <v>46</v>
      </c>
      <c r="D60" s="41"/>
      <c r="E60" s="125"/>
      <c r="F60" s="45"/>
      <c r="G60" s="125"/>
      <c r="H60" s="45"/>
      <c r="I60" s="125"/>
      <c r="J60" s="45"/>
      <c r="K60" s="126"/>
      <c r="L60" s="95"/>
      <c r="M60" s="125"/>
    </row>
    <row r="61" spans="1:13" ht="12.75" hidden="1">
      <c r="A61" s="112"/>
      <c r="B61" s="255"/>
      <c r="C61" s="97" t="s">
        <v>101</v>
      </c>
      <c r="D61" s="43"/>
      <c r="E61" s="124"/>
      <c r="F61" s="121"/>
      <c r="G61" s="124"/>
      <c r="H61" s="121"/>
      <c r="I61" s="124"/>
      <c r="J61" s="121"/>
      <c r="K61" s="118"/>
      <c r="L61" s="82">
        <f>IF(ISERR(D61/#REF!*100),0,D61/#REF!*100)</f>
        <v>0</v>
      </c>
      <c r="M61" s="124"/>
    </row>
    <row r="62" spans="1:13" ht="13.5" hidden="1">
      <c r="A62" s="11"/>
      <c r="B62" s="255"/>
      <c r="C62" s="77" t="s">
        <v>16</v>
      </c>
      <c r="D62" s="56"/>
      <c r="E62" s="125"/>
      <c r="F62" s="59"/>
      <c r="G62" s="127"/>
      <c r="H62" s="59"/>
      <c r="I62" s="127"/>
      <c r="J62" s="59"/>
      <c r="K62" s="126"/>
      <c r="L62" s="82">
        <f>IF(ISERR(D62/#REF!*100),0,D62/#REF!*100)</f>
        <v>0</v>
      </c>
      <c r="M62" s="127"/>
    </row>
    <row r="63" spans="1:13" ht="12.75" hidden="1">
      <c r="A63" s="112" t="s">
        <v>128</v>
      </c>
      <c r="B63" s="128" t="s">
        <v>126</v>
      </c>
      <c r="C63" s="77" t="e">
        <f>#REF!</f>
        <v>#REF!</v>
      </c>
      <c r="D63" s="41"/>
      <c r="E63" s="125"/>
      <c r="F63" s="45"/>
      <c r="G63" s="125"/>
      <c r="H63" s="45"/>
      <c r="I63" s="125"/>
      <c r="J63" s="45"/>
      <c r="K63" s="126"/>
      <c r="L63" s="95"/>
      <c r="M63" s="125"/>
    </row>
    <row r="64" spans="1:13" ht="12.75" hidden="1">
      <c r="A64" s="112"/>
      <c r="B64" s="129"/>
      <c r="C64" s="97" t="e">
        <f>#REF!</f>
        <v>#REF!</v>
      </c>
      <c r="D64" s="43"/>
      <c r="E64" s="124"/>
      <c r="F64" s="121"/>
      <c r="G64" s="124"/>
      <c r="H64" s="121"/>
      <c r="I64" s="124"/>
      <c r="J64" s="121"/>
      <c r="K64" s="118"/>
      <c r="L64" s="82">
        <f>IF(ISERR(D64/#REF!*100),0,D64/#REF!*100)</f>
        <v>0</v>
      </c>
      <c r="M64" s="124"/>
    </row>
    <row r="65" spans="1:13" ht="17.25" customHeight="1">
      <c r="A65" s="11"/>
      <c r="B65" s="130"/>
      <c r="C65" s="77" t="s">
        <v>16</v>
      </c>
      <c r="D65" s="56"/>
      <c r="E65" s="125"/>
      <c r="F65" s="59"/>
      <c r="G65" s="127"/>
      <c r="H65" s="59"/>
      <c r="I65" s="127"/>
      <c r="J65" s="59"/>
      <c r="K65" s="126"/>
      <c r="L65" s="82">
        <f>IF(ISERR(D65/#REF!*100),0,D65/#REF!*100)</f>
        <v>0</v>
      </c>
      <c r="M65" s="127"/>
    </row>
    <row r="66" spans="1:13" ht="15" customHeight="1">
      <c r="A66" s="112" t="s">
        <v>114</v>
      </c>
      <c r="B66" s="249" t="s">
        <v>115</v>
      </c>
      <c r="C66" s="77" t="s">
        <v>4</v>
      </c>
      <c r="D66" s="43">
        <v>3906.2</v>
      </c>
      <c r="E66" s="115"/>
      <c r="F66" s="121">
        <v>3906.2</v>
      </c>
      <c r="G66" s="115"/>
      <c r="H66" s="121"/>
      <c r="I66" s="124"/>
      <c r="J66" s="121"/>
      <c r="K66" s="118"/>
      <c r="L66" s="131"/>
      <c r="M66" s="124"/>
    </row>
    <row r="67" spans="1:13" ht="26.25" customHeight="1">
      <c r="A67" s="112"/>
      <c r="B67" s="250"/>
      <c r="C67" s="77" t="s">
        <v>8</v>
      </c>
      <c r="D67" s="56">
        <v>6703.2</v>
      </c>
      <c r="E67" s="117"/>
      <c r="F67" s="56">
        <v>6703.2</v>
      </c>
      <c r="G67" s="117"/>
      <c r="H67" s="59"/>
      <c r="I67" s="117"/>
      <c r="J67" s="59"/>
      <c r="K67" s="118"/>
      <c r="L67" s="82">
        <f>IF(ISERR(D67/#REF!*100),0,D67/#REF!*100)</f>
        <v>0</v>
      </c>
      <c r="M67" s="117"/>
    </row>
    <row r="68" spans="1:13" ht="12.75">
      <c r="A68" s="251" t="s">
        <v>116</v>
      </c>
      <c r="B68" s="253" t="s">
        <v>132</v>
      </c>
      <c r="C68" s="77" t="s">
        <v>9</v>
      </c>
      <c r="D68" s="41"/>
      <c r="E68" s="47">
        <f>IF(ISERR(D68/D11*1000),0,D68/D11*1000)</f>
        <v>0</v>
      </c>
      <c r="F68" s="45"/>
      <c r="G68" s="47">
        <f>IF(ISERR(F68/F11*1000),0,F68/F11*1000)</f>
        <v>0</v>
      </c>
      <c r="H68" s="45"/>
      <c r="I68" s="47">
        <f>IF(ISERR(H68/H11*1000),0,H68/H11*1000)</f>
        <v>0</v>
      </c>
      <c r="J68" s="45"/>
      <c r="K68" s="49">
        <f>IF(ISERR(J68/J11*1000),0,J68/J11*1000)</f>
        <v>0</v>
      </c>
      <c r="L68" s="132"/>
      <c r="M68" s="47">
        <f>IF(ISERR(#REF!/#REF!*1000),0,#REF!/#REF!*1000)</f>
        <v>0</v>
      </c>
    </row>
    <row r="69" spans="1:13" ht="12.75">
      <c r="A69" s="247"/>
      <c r="B69" s="249"/>
      <c r="C69" s="97" t="s">
        <v>50</v>
      </c>
      <c r="D69" s="133"/>
      <c r="E69" s="47"/>
      <c r="F69" s="134"/>
      <c r="G69" s="47"/>
      <c r="H69" s="134"/>
      <c r="I69" s="47"/>
      <c r="J69" s="134"/>
      <c r="K69" s="49"/>
      <c r="L69" s="82">
        <f>IF(ISERR(D69/#REF!*100),0,D69/#REF!*100)</f>
        <v>0</v>
      </c>
      <c r="M69" s="47"/>
    </row>
    <row r="70" spans="1:13" ht="14.25" thickBot="1">
      <c r="A70" s="252"/>
      <c r="B70" s="254"/>
      <c r="C70" s="105" t="s">
        <v>8</v>
      </c>
      <c r="D70" s="137"/>
      <c r="E70" s="138">
        <f>IF(ISERR(D70/D16*1000),0,D70/D16*1000)</f>
        <v>0</v>
      </c>
      <c r="F70" s="139"/>
      <c r="G70" s="138">
        <f>IF(ISERR(F70/F16*1000),0,F70/F16*1000)</f>
        <v>0</v>
      </c>
      <c r="H70" s="139"/>
      <c r="I70" s="138">
        <f>IF(ISERR(H70/H16*1000),0,H70/H16*1000)</f>
        <v>0</v>
      </c>
      <c r="J70" s="139"/>
      <c r="K70" s="135">
        <f>IF(ISERR(J70/J16*1000),0,J70/J16*1000)</f>
        <v>0</v>
      </c>
      <c r="L70" s="111">
        <f>IF(ISERR(D70/#REF!*100),0,D70/#REF!*100)</f>
        <v>0</v>
      </c>
      <c r="M70" s="138">
        <f>IF(ISERR(#REF!/#REF!*1000),0,#REF!/#REF!*1000)</f>
        <v>0</v>
      </c>
    </row>
    <row r="71" spans="1:13" ht="14.25" hidden="1" thickTop="1">
      <c r="A71" s="247"/>
      <c r="B71" s="140" t="s">
        <v>48</v>
      </c>
      <c r="C71" s="114" t="s">
        <v>9</v>
      </c>
      <c r="D71" s="33"/>
      <c r="E71" s="143"/>
      <c r="F71" s="37"/>
      <c r="G71" s="143"/>
      <c r="H71" s="37"/>
      <c r="I71" s="143"/>
      <c r="J71" s="37"/>
      <c r="K71" s="141"/>
      <c r="L71" s="131"/>
      <c r="M71" s="143"/>
    </row>
    <row r="72" spans="1:13" s="103" customFormat="1" ht="13.5" hidden="1" thickTop="1">
      <c r="A72" s="247"/>
      <c r="B72" s="144" t="s">
        <v>49</v>
      </c>
      <c r="C72" s="97" t="s">
        <v>50</v>
      </c>
      <c r="D72" s="147"/>
      <c r="E72" s="146"/>
      <c r="F72" s="148"/>
      <c r="G72" s="146"/>
      <c r="H72" s="148"/>
      <c r="I72" s="146"/>
      <c r="J72" s="148"/>
      <c r="K72" s="145"/>
      <c r="L72" s="149">
        <f>IF(ISERR(D72/#REF!*100),0,D72/#REF!*100)</f>
        <v>0</v>
      </c>
      <c r="M72" s="146"/>
    </row>
    <row r="73" spans="1:13" ht="13.5" hidden="1" thickTop="1">
      <c r="A73" s="248"/>
      <c r="B73" s="12" t="s">
        <v>51</v>
      </c>
      <c r="C73" s="77" t="s">
        <v>8</v>
      </c>
      <c r="D73" s="41"/>
      <c r="E73" s="125"/>
      <c r="F73" s="45"/>
      <c r="G73" s="125"/>
      <c r="H73" s="45"/>
      <c r="I73" s="125"/>
      <c r="J73" s="45"/>
      <c r="K73" s="150"/>
      <c r="L73" s="82">
        <f>IF(ISERR(D73/#REF!*100),0,D73/#REF!*100)</f>
        <v>0</v>
      </c>
      <c r="M73" s="125"/>
    </row>
    <row r="74" spans="1:13" ht="14.25" thickTop="1">
      <c r="A74" s="251"/>
      <c r="B74" s="140" t="s">
        <v>52</v>
      </c>
      <c r="C74" s="97" t="s">
        <v>9</v>
      </c>
      <c r="D74" s="41"/>
      <c r="E74" s="125"/>
      <c r="F74" s="37"/>
      <c r="G74" s="143"/>
      <c r="H74" s="37"/>
      <c r="I74" s="143"/>
      <c r="J74" s="37"/>
      <c r="K74" s="141"/>
      <c r="L74" s="151"/>
      <c r="M74" s="143"/>
    </row>
    <row r="75" spans="1:13" s="103" customFormat="1" ht="12.75">
      <c r="A75" s="247"/>
      <c r="B75" s="144" t="s">
        <v>53</v>
      </c>
      <c r="C75" s="97" t="s">
        <v>50</v>
      </c>
      <c r="D75" s="147"/>
      <c r="E75" s="146"/>
      <c r="F75" s="148"/>
      <c r="G75" s="146"/>
      <c r="H75" s="148"/>
      <c r="I75" s="146"/>
      <c r="J75" s="148"/>
      <c r="K75" s="145"/>
      <c r="L75" s="149">
        <f>IF(ISERR(D75/#REF!*100),0,D75/#REF!*100)</f>
        <v>0</v>
      </c>
      <c r="M75" s="146"/>
    </row>
    <row r="76" spans="1:13" ht="12.75">
      <c r="A76" s="248"/>
      <c r="B76" s="12" t="s">
        <v>51</v>
      </c>
      <c r="C76" s="77" t="s">
        <v>8</v>
      </c>
      <c r="D76" s="41"/>
      <c r="E76" s="125"/>
      <c r="F76" s="45"/>
      <c r="G76" s="125"/>
      <c r="H76" s="45"/>
      <c r="I76" s="125"/>
      <c r="J76" s="45"/>
      <c r="K76" s="150"/>
      <c r="L76" s="82">
        <f>IF(ISERR(D76/#REF!*100),0,D76/#REF!*100)</f>
        <v>0</v>
      </c>
      <c r="M76" s="125"/>
    </row>
    <row r="77" spans="1:13" ht="13.5" hidden="1">
      <c r="A77" s="251"/>
      <c r="B77" s="140" t="s">
        <v>54</v>
      </c>
      <c r="C77" s="97" t="s">
        <v>9</v>
      </c>
      <c r="D77" s="41"/>
      <c r="E77" s="143"/>
      <c r="F77" s="37"/>
      <c r="G77" s="143"/>
      <c r="H77" s="37"/>
      <c r="I77" s="143"/>
      <c r="J77" s="37"/>
      <c r="K77" s="141"/>
      <c r="L77" s="131"/>
      <c r="M77" s="143"/>
    </row>
    <row r="78" spans="1:13" s="103" customFormat="1" ht="12.75" hidden="1">
      <c r="A78" s="247"/>
      <c r="B78" s="144" t="s">
        <v>55</v>
      </c>
      <c r="C78" s="97" t="s">
        <v>50</v>
      </c>
      <c r="D78" s="147"/>
      <c r="E78" s="146"/>
      <c r="F78" s="148"/>
      <c r="G78" s="146"/>
      <c r="H78" s="148"/>
      <c r="I78" s="146"/>
      <c r="J78" s="148"/>
      <c r="K78" s="145"/>
      <c r="L78" s="149">
        <f>IF(ISERR(D78/#REF!*100),0,D78/#REF!*100)</f>
        <v>0</v>
      </c>
      <c r="M78" s="146"/>
    </row>
    <row r="79" spans="1:13" ht="12.75" hidden="1">
      <c r="A79" s="248"/>
      <c r="B79" s="12" t="s">
        <v>51</v>
      </c>
      <c r="C79" s="77" t="s">
        <v>8</v>
      </c>
      <c r="D79" s="41"/>
      <c r="E79" s="125"/>
      <c r="F79" s="45"/>
      <c r="G79" s="125"/>
      <c r="H79" s="45"/>
      <c r="I79" s="125"/>
      <c r="J79" s="45"/>
      <c r="K79" s="150"/>
      <c r="L79" s="82">
        <f>IF(ISERR(D79/#REF!*100),0,D79/#REF!*100)</f>
        <v>0</v>
      </c>
      <c r="M79" s="125"/>
    </row>
    <row r="80" spans="1:13" ht="13.5" hidden="1">
      <c r="A80" s="251"/>
      <c r="B80" s="140" t="s">
        <v>56</v>
      </c>
      <c r="C80" s="97" t="s">
        <v>9</v>
      </c>
      <c r="D80" s="41"/>
      <c r="E80" s="125"/>
      <c r="F80" s="37"/>
      <c r="G80" s="143"/>
      <c r="H80" s="37"/>
      <c r="I80" s="143"/>
      <c r="J80" s="37"/>
      <c r="K80" s="141"/>
      <c r="L80" s="151"/>
      <c r="M80" s="143"/>
    </row>
    <row r="81" spans="1:13" s="103" customFormat="1" ht="12.75" hidden="1">
      <c r="A81" s="247"/>
      <c r="B81" s="144" t="s">
        <v>57</v>
      </c>
      <c r="C81" s="97" t="s">
        <v>50</v>
      </c>
      <c r="D81" s="147"/>
      <c r="E81" s="146"/>
      <c r="F81" s="148"/>
      <c r="G81" s="146"/>
      <c r="H81" s="148"/>
      <c r="I81" s="146"/>
      <c r="J81" s="148"/>
      <c r="K81" s="145"/>
      <c r="L81" s="149">
        <f>IF(ISERR(D81/#REF!*100),0,D81/#REF!*100)</f>
        <v>0</v>
      </c>
      <c r="M81" s="146"/>
    </row>
    <row r="82" spans="1:13" ht="12.75" hidden="1">
      <c r="A82" s="248"/>
      <c r="B82" s="12" t="s">
        <v>51</v>
      </c>
      <c r="C82" s="77" t="s">
        <v>8</v>
      </c>
      <c r="D82" s="41"/>
      <c r="E82" s="125"/>
      <c r="F82" s="45"/>
      <c r="G82" s="125"/>
      <c r="H82" s="45"/>
      <c r="I82" s="125"/>
      <c r="J82" s="45"/>
      <c r="K82" s="150"/>
      <c r="L82" s="82">
        <f>IF(ISERR(D82/#REF!*100),0,D82/#REF!*100)</f>
        <v>0</v>
      </c>
      <c r="M82" s="125"/>
    </row>
    <row r="83" spans="1:13" ht="12.75">
      <c r="A83" s="257" t="s">
        <v>27</v>
      </c>
      <c r="B83" s="259" t="s">
        <v>39</v>
      </c>
      <c r="C83" s="152" t="s">
        <v>33</v>
      </c>
      <c r="D83" s="41"/>
      <c r="E83" s="42">
        <f>IF(ISERR(D83/D11*1000),0,D83/D11*1000)</f>
        <v>0</v>
      </c>
      <c r="F83" s="37"/>
      <c r="G83" s="42">
        <f>IF(ISERR(F83/F11*1000),0,F83/F11*1000)</f>
        <v>0</v>
      </c>
      <c r="H83" s="37"/>
      <c r="I83" s="42">
        <f>IF(ISERR(H83/H11*1000),0,H83/H11*1000)</f>
        <v>0</v>
      </c>
      <c r="J83" s="37"/>
      <c r="K83" s="44">
        <f>IF(ISERR(J83/J11*1000),0,J83/J11*1000)</f>
        <v>0</v>
      </c>
      <c r="L83" s="153"/>
      <c r="M83" s="42">
        <f>IF(ISERR(#REF!/#REF!*1000),0,#REF!/#REF!*1000)</f>
        <v>0</v>
      </c>
    </row>
    <row r="84" spans="1:13" ht="13.5">
      <c r="A84" s="256"/>
      <c r="B84" s="260"/>
      <c r="C84" s="154" t="s">
        <v>60</v>
      </c>
      <c r="D84" s="43"/>
      <c r="E84" s="146"/>
      <c r="F84" s="101"/>
      <c r="G84" s="146"/>
      <c r="H84" s="101"/>
      <c r="I84" s="146"/>
      <c r="J84" s="101"/>
      <c r="K84" s="145"/>
      <c r="L84" s="82">
        <f>IF(ISERR(D84/#REF!*100),0,D84/#REF!*100)</f>
        <v>0</v>
      </c>
      <c r="M84" s="146"/>
    </row>
    <row r="85" spans="1:13" ht="14.25" customHeight="1" thickBot="1">
      <c r="A85" s="258"/>
      <c r="B85" s="261"/>
      <c r="C85" s="155" t="s">
        <v>8</v>
      </c>
      <c r="D85" s="137"/>
      <c r="E85" s="107">
        <f>IF(ISERR(D85/D16*1000),0,D85/D16*1000)</f>
        <v>0</v>
      </c>
      <c r="F85" s="139"/>
      <c r="G85" s="136">
        <f>IF(ISERR(F85/F16*1000),0,F85/F16*1000)</f>
        <v>0</v>
      </c>
      <c r="H85" s="139"/>
      <c r="I85" s="136">
        <f>IF(ISERR(H85/H16*1000),0,H85/H16*1000)</f>
        <v>0</v>
      </c>
      <c r="J85" s="139"/>
      <c r="K85" s="135">
        <f>IF(ISERR(J85/J16*1000),0,J85/J16*1000)</f>
        <v>0</v>
      </c>
      <c r="L85" s="111">
        <f>IF(ISERR(D85/#REF!*100),0,D85/#REF!*100)</f>
        <v>0</v>
      </c>
      <c r="M85" s="136">
        <f>IF(ISERR(#REF!/#REF!*1000),0,#REF!/#REF!*1000)</f>
        <v>0</v>
      </c>
    </row>
    <row r="86" spans="1:13" ht="14.25" thickTop="1">
      <c r="A86" s="10"/>
      <c r="B86" s="156" t="s">
        <v>58</v>
      </c>
      <c r="C86" s="157" t="s">
        <v>33</v>
      </c>
      <c r="D86" s="33"/>
      <c r="E86" s="158"/>
      <c r="F86" s="37"/>
      <c r="G86" s="143"/>
      <c r="H86" s="37"/>
      <c r="I86" s="143"/>
      <c r="J86" s="37"/>
      <c r="K86" s="17"/>
      <c r="L86" s="159"/>
      <c r="M86" s="143"/>
    </row>
    <row r="87" spans="1:13" ht="13.5">
      <c r="A87" s="38"/>
      <c r="B87" s="156" t="s">
        <v>59</v>
      </c>
      <c r="C87" s="154" t="s">
        <v>60</v>
      </c>
      <c r="D87" s="43"/>
      <c r="E87" s="100"/>
      <c r="F87" s="160"/>
      <c r="G87" s="100"/>
      <c r="H87" s="160"/>
      <c r="I87" s="100"/>
      <c r="J87" s="160"/>
      <c r="K87" s="99"/>
      <c r="L87" s="82">
        <f>IF(ISERR(D87/#REF!*100),0,D87/#REF!*100)</f>
        <v>0</v>
      </c>
      <c r="M87" s="100"/>
    </row>
    <row r="88" spans="1:13" ht="13.5">
      <c r="A88" s="38"/>
      <c r="B88" s="161" t="s">
        <v>51</v>
      </c>
      <c r="C88" s="40" t="s">
        <v>8</v>
      </c>
      <c r="D88" s="41"/>
      <c r="E88" s="117"/>
      <c r="F88" s="45"/>
      <c r="G88" s="117"/>
      <c r="H88" s="45"/>
      <c r="I88" s="117"/>
      <c r="J88" s="45"/>
      <c r="K88" s="118"/>
      <c r="L88" s="82">
        <f>IF(ISERR(D88/#REF!*100),0,D88/#REF!*100)</f>
        <v>0</v>
      </c>
      <c r="M88" s="117"/>
    </row>
    <row r="89" spans="1:13" ht="13.5">
      <c r="A89" s="38"/>
      <c r="B89" s="162" t="s">
        <v>124</v>
      </c>
      <c r="C89" s="152" t="s">
        <v>33</v>
      </c>
      <c r="D89" s="41"/>
      <c r="E89" s="117"/>
      <c r="F89" s="163"/>
      <c r="G89" s="117"/>
      <c r="H89" s="45"/>
      <c r="I89" s="117"/>
      <c r="J89" s="163"/>
      <c r="K89" s="118"/>
      <c r="L89" s="164"/>
      <c r="M89" s="117"/>
    </row>
    <row r="90" spans="1:13" ht="13.5" customHeight="1">
      <c r="A90" s="262" t="s">
        <v>117</v>
      </c>
      <c r="B90" s="264" t="s">
        <v>10</v>
      </c>
      <c r="C90" s="77" t="s">
        <v>93</v>
      </c>
      <c r="D90" s="41"/>
      <c r="E90" s="166">
        <f>IF(ISERR(D90/D11*1000),0,D90/D11*1000)</f>
        <v>0</v>
      </c>
      <c r="F90" s="37"/>
      <c r="G90" s="166">
        <f>IF(ISERR(F90/F11*1000),0,F90/F11*1000)</f>
        <v>0</v>
      </c>
      <c r="H90" s="37"/>
      <c r="I90" s="166">
        <f>IF(ISERR(H90/H11*1000),0,H90/H11*1000)</f>
        <v>0</v>
      </c>
      <c r="J90" s="37"/>
      <c r="K90" s="165">
        <f>IF(ISERR(J90/J11*1000),0,J90/J11*1000)</f>
        <v>0</v>
      </c>
      <c r="L90" s="239"/>
      <c r="M90" s="166">
        <f>IF(ISERR(#REF!/#REF!*1000),0,#REF!/#REF!*1000)</f>
        <v>0</v>
      </c>
    </row>
    <row r="91" spans="1:13" ht="13.5" customHeight="1">
      <c r="A91" s="262"/>
      <c r="B91" s="264"/>
      <c r="C91" s="167" t="s">
        <v>60</v>
      </c>
      <c r="D91" s="35"/>
      <c r="E91" s="169"/>
      <c r="F91" s="160"/>
      <c r="G91" s="169"/>
      <c r="H91" s="160"/>
      <c r="I91" s="169"/>
      <c r="J91" s="160"/>
      <c r="K91" s="168"/>
      <c r="L91" s="240">
        <f>IF(ISERR(D91/#REF!*100),0,D91/#REF!*100)</f>
        <v>0</v>
      </c>
      <c r="M91" s="169"/>
    </row>
    <row r="92" spans="1:13" ht="14.25" thickBot="1">
      <c r="A92" s="263"/>
      <c r="B92" s="265"/>
      <c r="C92" s="105" t="s">
        <v>8</v>
      </c>
      <c r="D92" s="137"/>
      <c r="E92" s="107">
        <f>IF(ISERR(D92/D16*1000),0,D92/D16*1000)</f>
        <v>0</v>
      </c>
      <c r="F92" s="139"/>
      <c r="G92" s="107">
        <f>IF(ISERR(F92/F16*1000),0,F92/F16*1000)</f>
        <v>0</v>
      </c>
      <c r="H92" s="139"/>
      <c r="I92" s="107">
        <f>IF(ISERR(H92/H16*1000),0,H92/H16*1000)</f>
        <v>0</v>
      </c>
      <c r="J92" s="139"/>
      <c r="K92" s="106">
        <f>IF(ISERR(J92/J16*1000),0,J92/J16*1000)</f>
        <v>0</v>
      </c>
      <c r="L92" s="241">
        <f>IF(ISERR(D92/#REF!*100),0,D92/#REF!*100)</f>
        <v>0</v>
      </c>
      <c r="M92" s="107">
        <f>IF(ISERR(#REF!/#REF!*1000),0,#REF!/#REF!*1000)</f>
        <v>0</v>
      </c>
    </row>
    <row r="93" spans="1:13" ht="13.5" thickTop="1">
      <c r="A93" s="11" t="s">
        <v>118</v>
      </c>
      <c r="B93" s="12" t="s">
        <v>119</v>
      </c>
      <c r="C93" s="13" t="s">
        <v>8</v>
      </c>
      <c r="D93" s="242">
        <v>1392.9</v>
      </c>
      <c r="E93" s="3">
        <f>IF(ISERR(D93/D16*1000),0,D93/D16*1000)</f>
        <v>91.79396607399403</v>
      </c>
      <c r="F93" s="243">
        <v>1392.9</v>
      </c>
      <c r="G93" s="3">
        <f>IF(ISERR(F93/F16*1000),0,F93/F16*1000)</f>
        <v>91.79396607399403</v>
      </c>
      <c r="H93" s="170"/>
      <c r="I93" s="3">
        <f>IF(ISERR(H93/H16*1000),0,H93/H16*1000)</f>
        <v>0</v>
      </c>
      <c r="J93" s="170"/>
      <c r="K93" s="17">
        <f>IF(ISERR(J93/J16*1000),0,J93/J16*1000)</f>
        <v>0</v>
      </c>
      <c r="L93" s="22">
        <f>IF(ISERR(D93/#REF!*100),0,D93/#REF!*100)</f>
        <v>0</v>
      </c>
      <c r="M93" s="3">
        <f>IF(ISERR(#REF!/#REF!*1000),0,#REF!/#REF!*1000)</f>
        <v>0</v>
      </c>
    </row>
    <row r="94" spans="1:13" ht="12.75">
      <c r="A94" s="10"/>
      <c r="B94" s="171" t="s">
        <v>86</v>
      </c>
      <c r="C94" s="172" t="s">
        <v>8</v>
      </c>
      <c r="D94" s="243">
        <v>1392.9</v>
      </c>
      <c r="E94" s="3"/>
      <c r="F94" s="243">
        <v>1392.9</v>
      </c>
      <c r="G94" s="3"/>
      <c r="H94" s="170"/>
      <c r="I94" s="3"/>
      <c r="J94" s="170"/>
      <c r="K94" s="17"/>
      <c r="L94" s="22"/>
      <c r="M94" s="3"/>
    </row>
    <row r="95" spans="1:13" ht="12.75">
      <c r="A95" s="10"/>
      <c r="B95" s="174" t="s">
        <v>87</v>
      </c>
      <c r="C95" s="175" t="s">
        <v>8</v>
      </c>
      <c r="D95" s="243"/>
      <c r="E95" s="3"/>
      <c r="F95" s="173"/>
      <c r="G95" s="3"/>
      <c r="H95" s="170"/>
      <c r="I95" s="3"/>
      <c r="J95" s="170"/>
      <c r="K95" s="17"/>
      <c r="L95" s="22"/>
      <c r="M95" s="3"/>
    </row>
    <row r="96" spans="1:13" ht="12.75">
      <c r="A96" s="10"/>
      <c r="B96" s="174" t="s">
        <v>88</v>
      </c>
      <c r="C96" s="175" t="s">
        <v>8</v>
      </c>
      <c r="D96" s="243"/>
      <c r="E96" s="3"/>
      <c r="F96" s="173"/>
      <c r="G96" s="3"/>
      <c r="H96" s="170"/>
      <c r="I96" s="3"/>
      <c r="J96" s="170"/>
      <c r="K96" s="17"/>
      <c r="L96" s="22"/>
      <c r="M96" s="3"/>
    </row>
    <row r="97" spans="1:13" ht="12.75">
      <c r="A97" s="10"/>
      <c r="B97" s="176" t="s">
        <v>89</v>
      </c>
      <c r="C97" s="175" t="s">
        <v>8</v>
      </c>
      <c r="D97" s="243"/>
      <c r="E97" s="3"/>
      <c r="F97" s="173"/>
      <c r="G97" s="3"/>
      <c r="H97" s="170"/>
      <c r="I97" s="3"/>
      <c r="J97" s="170"/>
      <c r="K97" s="17"/>
      <c r="L97" s="22"/>
      <c r="M97" s="3"/>
    </row>
    <row r="98" spans="1:14" ht="13.5" customHeight="1">
      <c r="A98" s="38" t="s">
        <v>28</v>
      </c>
      <c r="B98" s="39" t="s">
        <v>11</v>
      </c>
      <c r="C98" s="40" t="s">
        <v>8</v>
      </c>
      <c r="D98" s="244">
        <v>420.6</v>
      </c>
      <c r="E98" s="115">
        <f>IF(ISERR(D98/D16*1000),0,D98/D16*1000)</f>
        <v>27.7181004599913</v>
      </c>
      <c r="F98" s="244">
        <v>420.6</v>
      </c>
      <c r="G98" s="116">
        <f>IF(ISERR(F98/F16*1000),0,F98/F16*1000)</f>
        <v>27.7181004599913</v>
      </c>
      <c r="H98" s="245"/>
      <c r="I98" s="116">
        <f>IF(ISERR(H98/H16*1000),0,H98/H16*1000)</f>
        <v>0</v>
      </c>
      <c r="J98" s="245"/>
      <c r="K98" s="118">
        <f>IF(ISERR(J98/J16*1000),0,J98/J16*1000)</f>
        <v>0</v>
      </c>
      <c r="L98" s="46">
        <f>IF(ISERR(D98/#REF!*100),0,D98/#REF!*100)</f>
        <v>0</v>
      </c>
      <c r="M98" s="116">
        <f>IF(ISERR(#REF!/#REF!*1000),0,#REF!/#REF!*1000)</f>
        <v>0</v>
      </c>
      <c r="N98" s="246"/>
    </row>
    <row r="99" spans="1:13" ht="26.25" customHeight="1">
      <c r="A99" s="256" t="s">
        <v>29</v>
      </c>
      <c r="B99" s="177" t="s">
        <v>69</v>
      </c>
      <c r="C99" s="152" t="s">
        <v>8</v>
      </c>
      <c r="D99" s="178">
        <f>D100+D101+D102</f>
        <v>15526.6</v>
      </c>
      <c r="E99" s="115">
        <f>IF(ISERR(D99/D16*1000),0,D99/D16*1000)</f>
        <v>1023.2236295817901</v>
      </c>
      <c r="F99" s="178">
        <f>F100+F101+F102</f>
        <v>15526.6</v>
      </c>
      <c r="G99" s="115">
        <f>IF(ISERR(F99/F16*1000),0,F99/F16*1000)</f>
        <v>1023.2236295817901</v>
      </c>
      <c r="H99" s="179"/>
      <c r="I99" s="115">
        <f>IF(ISERR(H99/H16*1000),0,H99/H16*1000)</f>
        <v>0</v>
      </c>
      <c r="J99" s="179"/>
      <c r="K99" s="118">
        <f>IF(ISERR(J99/J16*1000),0,J99/J16*1000)</f>
        <v>0</v>
      </c>
      <c r="L99" s="46">
        <f>IF(ISERR(D99/#REF!*100),0,D99/#REF!*100)</f>
        <v>0</v>
      </c>
      <c r="M99" s="115">
        <f>IF(ISERR(#REF!/#REF!*1000),0,#REF!/#REF!*1000)</f>
        <v>0</v>
      </c>
    </row>
    <row r="100" spans="1:13" ht="13.5" customHeight="1">
      <c r="A100" s="256"/>
      <c r="B100" s="62" t="s">
        <v>70</v>
      </c>
      <c r="C100" s="40" t="s">
        <v>8</v>
      </c>
      <c r="D100" s="243">
        <v>48</v>
      </c>
      <c r="E100" s="115">
        <f>IF(ISERR(D100/D16*1000),0,D100/D16*1000)</f>
        <v>3.1632639611972952</v>
      </c>
      <c r="F100" s="170">
        <v>48</v>
      </c>
      <c r="G100" s="115">
        <f>IF(ISERR(F100/F16*1000),0,F100/F16*1000)</f>
        <v>3.1632639611972952</v>
      </c>
      <c r="H100" s="173"/>
      <c r="I100" s="115">
        <f>IF(ISERR(H100/H16*1000),0,H100/H16*1000)</f>
        <v>0</v>
      </c>
      <c r="J100" s="173"/>
      <c r="K100" s="118">
        <f>IF(ISERR(J100/J16*1000),0,J100/J16*1000)</f>
        <v>0</v>
      </c>
      <c r="L100" s="46">
        <f>IF(ISERR(D100/#REF!*100),0,D100/#REF!*100)</f>
        <v>0</v>
      </c>
      <c r="M100" s="115">
        <f>IF(ISERR(#REF!/#REF!*1000),0,#REF!/#REF!*1000)</f>
        <v>0</v>
      </c>
    </row>
    <row r="101" spans="1:13" ht="13.5" customHeight="1">
      <c r="A101" s="256"/>
      <c r="B101" s="62" t="s">
        <v>71</v>
      </c>
      <c r="C101" s="40" t="s">
        <v>8</v>
      </c>
      <c r="D101" s="243">
        <v>15060.9</v>
      </c>
      <c r="E101" s="115"/>
      <c r="F101" s="243">
        <v>15060.9</v>
      </c>
      <c r="G101" s="115"/>
      <c r="H101" s="173"/>
      <c r="I101" s="115"/>
      <c r="J101" s="173"/>
      <c r="K101" s="118"/>
      <c r="L101" s="46">
        <f>IF(ISERR(D101/#REF!*100),0,D101/#REF!*100)</f>
        <v>0</v>
      </c>
      <c r="M101" s="115"/>
    </row>
    <row r="102" spans="1:13" ht="13.5" customHeight="1">
      <c r="A102" s="256"/>
      <c r="B102" s="62" t="s">
        <v>72</v>
      </c>
      <c r="C102" s="40" t="s">
        <v>12</v>
      </c>
      <c r="D102" s="243">
        <v>417.7</v>
      </c>
      <c r="E102" s="115">
        <f>IF(ISERR(D102/D16*1000),0,D102/D16*1000)</f>
        <v>27.526986595668962</v>
      </c>
      <c r="F102" s="243">
        <v>417.7</v>
      </c>
      <c r="G102" s="115">
        <f>IF(ISERR(F102/F16*1000),0,F102/F16*1000)</f>
        <v>27.526986595668962</v>
      </c>
      <c r="H102" s="173"/>
      <c r="I102" s="115">
        <f>IF(ISERR(H102/H16*1000),0,H102/H16*1000)</f>
        <v>0</v>
      </c>
      <c r="J102" s="173"/>
      <c r="K102" s="118">
        <f>IF(ISERR(J102/J16*1000),0,J102/J16*1000)</f>
        <v>0</v>
      </c>
      <c r="L102" s="46">
        <f>IF(ISERR(D102/#REF!*100),0,D102/#REF!*100)</f>
        <v>0</v>
      </c>
      <c r="M102" s="115">
        <f>IF(ISERR(#REF!/#REF!*1000),0,#REF!/#REF!*1000)</f>
        <v>0</v>
      </c>
    </row>
    <row r="103" spans="1:13" ht="13.5" customHeight="1">
      <c r="A103" s="180" t="s">
        <v>30</v>
      </c>
      <c r="B103" s="39" t="s">
        <v>13</v>
      </c>
      <c r="C103" s="40" t="s">
        <v>8</v>
      </c>
      <c r="D103" s="243">
        <v>58.2</v>
      </c>
      <c r="E103" s="115">
        <f>IF(ISERR(D103/D16*1000),0,D103/D16*1000)</f>
        <v>3.8354575529517207</v>
      </c>
      <c r="F103" s="243">
        <v>58.2</v>
      </c>
      <c r="G103" s="115">
        <f>IF(ISERR(F103/F16*1000),0,F103/F16*1000)</f>
        <v>3.8354575529517207</v>
      </c>
      <c r="H103" s="173"/>
      <c r="I103" s="115">
        <f>IF(ISERR(H103/H16*1000),0,H103/H16*1000)</f>
        <v>0</v>
      </c>
      <c r="J103" s="173"/>
      <c r="K103" s="118">
        <f>IF(ISERR(J103/J16*1000),0,J103/J16*1000)</f>
        <v>0</v>
      </c>
      <c r="L103" s="46">
        <f>IF(ISERR(D103/#REF!*100),0,D103/#REF!*100)</f>
        <v>0</v>
      </c>
      <c r="M103" s="115">
        <f>IF(ISERR(#REF!/#REF!*1000),0,#REF!/#REF!*1000)</f>
        <v>0</v>
      </c>
    </row>
    <row r="104" spans="1:13" ht="13.5" customHeight="1">
      <c r="A104" s="180" t="s">
        <v>31</v>
      </c>
      <c r="B104" s="72" t="s">
        <v>61</v>
      </c>
      <c r="C104" s="40" t="s">
        <v>8</v>
      </c>
      <c r="D104" s="243"/>
      <c r="E104" s="115"/>
      <c r="F104" s="173"/>
      <c r="G104" s="115"/>
      <c r="H104" s="173"/>
      <c r="I104" s="115"/>
      <c r="J104" s="173"/>
      <c r="K104" s="118"/>
      <c r="L104" s="46">
        <f>IF(ISERR(D104/#REF!*100),0,D104/#REF!*100)</f>
        <v>0</v>
      </c>
      <c r="M104" s="115"/>
    </row>
    <row r="105" spans="1:13" s="61" customFormat="1" ht="13.5" customHeight="1">
      <c r="A105" s="181" t="s">
        <v>20</v>
      </c>
      <c r="B105" s="182" t="s">
        <v>34</v>
      </c>
      <c r="C105" s="183" t="s">
        <v>16</v>
      </c>
      <c r="D105" s="78">
        <f>D26+D67+D70+D85+D92+D93+D98+D99+D103+D104</f>
        <v>24101.500000000004</v>
      </c>
      <c r="E105" s="185">
        <f>IF(ISERR(D105/D16*1000),0,D105/D16*1000)</f>
        <v>1588.3209658499295</v>
      </c>
      <c r="F105" s="78">
        <f>F26+F67+F70+F85+F92+F93+F98+F99+F103+F104</f>
        <v>24101.500000000004</v>
      </c>
      <c r="G105" s="185">
        <f>IF(ISERR(F105/F16*1000),0,F105/F16*1000)</f>
        <v>1588.3209658499295</v>
      </c>
      <c r="H105" s="79"/>
      <c r="I105" s="185">
        <f>IF(ISERR(H105/H16*1000),0,H105/H16*1000)</f>
        <v>0</v>
      </c>
      <c r="J105" s="79"/>
      <c r="K105" s="184">
        <f>IF(ISERR(J105/J16*1000),0,J105/J16*1000)</f>
        <v>0</v>
      </c>
      <c r="L105" s="186">
        <f>IF(ISERR(D105/#REF!*100),0,D105/#REF!*100)</f>
        <v>0</v>
      </c>
      <c r="M105" s="185">
        <f>IF(ISERR(#REF!/#REF!*1000),0,#REF!/#REF!*1000)</f>
        <v>0</v>
      </c>
    </row>
    <row r="106" spans="1:13" s="61" customFormat="1" ht="13.5" customHeight="1">
      <c r="A106" s="14" t="s">
        <v>76</v>
      </c>
      <c r="B106" s="187" t="s">
        <v>120</v>
      </c>
      <c r="C106" s="188" t="s">
        <v>121</v>
      </c>
      <c r="D106" s="189">
        <f>IF(ISERR(D105/D16*1000),0,D105/D16*1000)</f>
        <v>1588.3209658499295</v>
      </c>
      <c r="E106" s="191"/>
      <c r="F106" s="189">
        <f>IF(ISERR(F105/F16*1000),0,F105/F16*1000)</f>
        <v>1588.3209658499295</v>
      </c>
      <c r="G106" s="191"/>
      <c r="H106" s="192"/>
      <c r="I106" s="191"/>
      <c r="J106" s="192"/>
      <c r="K106" s="190"/>
      <c r="L106" s="193">
        <f>IF(ISERR(D106/#REF!*100),0,D106/#REF!*100)</f>
        <v>0</v>
      </c>
      <c r="M106" s="191"/>
    </row>
    <row r="107" spans="1:13" ht="18" customHeight="1" thickBot="1">
      <c r="A107" s="194" t="s">
        <v>21</v>
      </c>
      <c r="B107" s="195" t="s">
        <v>44</v>
      </c>
      <c r="C107" s="23" t="s">
        <v>8</v>
      </c>
      <c r="D107" s="243">
        <v>5145.3</v>
      </c>
      <c r="E107" s="197">
        <f>IF(ISERR(D107/D16*1000),0,D107/D16*1000)</f>
        <v>339.0821262405926</v>
      </c>
      <c r="F107" s="243">
        <v>5145.3</v>
      </c>
      <c r="G107" s="197"/>
      <c r="H107" s="198"/>
      <c r="I107" s="197"/>
      <c r="J107" s="198"/>
      <c r="K107" s="196">
        <f>IF(ISERR(J107/J16*1000),0,J107/J16*1000)</f>
        <v>0</v>
      </c>
      <c r="L107" s="199">
        <f>IF(ISERR(D107/#REF!*100),0,D107/#REF!*100)</f>
        <v>0</v>
      </c>
      <c r="M107" s="197"/>
    </row>
    <row r="108" spans="1:13" ht="30.75" customHeight="1" thickBot="1">
      <c r="A108" s="200" t="s">
        <v>20</v>
      </c>
      <c r="B108" s="7" t="s">
        <v>15</v>
      </c>
      <c r="C108" s="4" t="s">
        <v>16</v>
      </c>
      <c r="D108" s="201">
        <f>D105+D107</f>
        <v>29246.800000000003</v>
      </c>
      <c r="E108" s="203">
        <f>IF(ISERR(D108/D16*1000),0,D108/D16*1000)</f>
        <v>1927.403092090522</v>
      </c>
      <c r="F108" s="201">
        <f>F105+F107</f>
        <v>29246.800000000003</v>
      </c>
      <c r="G108" s="203">
        <f>IF(ISERR(F108/F16*1000),0,F108/F16*1000)</f>
        <v>1927.403092090522</v>
      </c>
      <c r="H108" s="204"/>
      <c r="I108" s="203">
        <f>IF(ISERR(H108/H16*1000),0,H108/H16*1000)</f>
        <v>0</v>
      </c>
      <c r="J108" s="204"/>
      <c r="K108" s="202">
        <f>IF(ISERR(J108/J16*1000),0,J108/J16*1000)</f>
        <v>0</v>
      </c>
      <c r="L108" s="205">
        <f>IF(ISERR(D108/#REF!*100),0,D108/#REF!*100)</f>
        <v>0</v>
      </c>
      <c r="M108" s="203">
        <f>IF(ISERR(#REF!/#REF!*1000),0,#REF!/#REF!*1000)</f>
        <v>0</v>
      </c>
    </row>
    <row r="109" spans="1:13" ht="27">
      <c r="A109" s="206" t="s">
        <v>76</v>
      </c>
      <c r="B109" s="8" t="s">
        <v>73</v>
      </c>
      <c r="C109" s="5" t="s">
        <v>8</v>
      </c>
      <c r="D109" s="207"/>
      <c r="E109" s="209">
        <f>IF(ISERR(D109/D22*1000),0,D109/D22*1000)</f>
        <v>0</v>
      </c>
      <c r="F109" s="210"/>
      <c r="G109" s="209">
        <f>IF(ISERR(F109/F22*1000),0,F109/F22*1000)</f>
        <v>0</v>
      </c>
      <c r="H109" s="210"/>
      <c r="I109" s="209">
        <f>IF(ISERR(H109/H22*1000),0,H109/H22*1000)</f>
        <v>0</v>
      </c>
      <c r="J109" s="210"/>
      <c r="K109" s="208">
        <f>IF(ISERR(J109/J22*1000),0,J109/J22*1000)</f>
        <v>0</v>
      </c>
      <c r="L109" s="211">
        <f>IF(ISERR(D109/#REF!*100),0,D109/#REF!*100)</f>
        <v>0</v>
      </c>
      <c r="M109" s="209">
        <f>IF(ISERR(#REF!/#REF!*1000),0,#REF!/#REF!*1000)</f>
        <v>0</v>
      </c>
    </row>
    <row r="110" spans="1:13" ht="27.75" thickBot="1">
      <c r="A110" s="212" t="s">
        <v>77</v>
      </c>
      <c r="B110" s="9" t="s">
        <v>74</v>
      </c>
      <c r="C110" s="6" t="s">
        <v>8</v>
      </c>
      <c r="D110" s="213">
        <v>29246.8</v>
      </c>
      <c r="E110" s="215">
        <f>IF(ISERR(D110/D17*1000),0,D110/D17*1000)</f>
        <v>1927.4030920905218</v>
      </c>
      <c r="F110" s="213">
        <v>29246.8</v>
      </c>
      <c r="G110" s="215">
        <f>IF(ISERR(F110/F17*1000),0,F110/F17*1000)</f>
        <v>1927.4030920905218</v>
      </c>
      <c r="H110" s="216"/>
      <c r="I110" s="215">
        <f>IF(ISERR(H110/H17*1000),0,H110/H17*1000)</f>
        <v>0</v>
      </c>
      <c r="J110" s="216"/>
      <c r="K110" s="214">
        <f>IF(ISERR(J110/J17*1000),0,J110/J17*1000)</f>
        <v>0</v>
      </c>
      <c r="L110" s="217">
        <f>IF(ISERR(D110/#REF!*100),0,D110/#REF!*100)</f>
        <v>0</v>
      </c>
      <c r="M110" s="215">
        <f>IF(ISERR(#REF!/#REF!*1000),0,#REF!/#REF!*1000)</f>
        <v>0</v>
      </c>
    </row>
    <row r="111" spans="1:13" ht="13.5" customHeight="1">
      <c r="A111" s="10" t="s">
        <v>21</v>
      </c>
      <c r="B111" s="218" t="s">
        <v>63</v>
      </c>
      <c r="C111" s="219" t="s">
        <v>8</v>
      </c>
      <c r="D111" s="33">
        <v>146.2</v>
      </c>
      <c r="E111" s="142">
        <f>IF(ISERR(D111/D17*1000),0,D111/D17*1000)</f>
        <v>9.634774815146761</v>
      </c>
      <c r="F111" s="33">
        <v>146.2</v>
      </c>
      <c r="G111" s="142">
        <f>IF(ISERR(F111/F17*1000),0,F111/F17*1000)</f>
        <v>9.634774815146761</v>
      </c>
      <c r="H111" s="37"/>
      <c r="I111" s="142">
        <f>IF(ISERR(H111/H17*1000),0,H111/H17*1000)</f>
        <v>0</v>
      </c>
      <c r="J111" s="37"/>
      <c r="K111" s="141">
        <f>IF(ISERR(J111/J17*1000),0,J111/J17*1000)</f>
        <v>0</v>
      </c>
      <c r="L111" s="22">
        <f>IF(ISERR(D111/#REF!*100),0,D111/#REF!*100)</f>
        <v>0</v>
      </c>
      <c r="M111" s="142">
        <f>IF(ISERR(#REF!/#REF!*1000),0,#REF!/#REF!*1000)</f>
        <v>0</v>
      </c>
    </row>
    <row r="112" spans="1:13" ht="13.5" customHeight="1">
      <c r="A112" s="38"/>
      <c r="B112" s="221" t="s">
        <v>64</v>
      </c>
      <c r="C112" s="222" t="s">
        <v>8</v>
      </c>
      <c r="D112" s="220"/>
      <c r="E112" s="142"/>
      <c r="F112" s="170"/>
      <c r="G112" s="142"/>
      <c r="H112" s="170"/>
      <c r="I112" s="142"/>
      <c r="J112" s="170"/>
      <c r="K112" s="141"/>
      <c r="L112" s="46"/>
      <c r="M112" s="142"/>
    </row>
    <row r="113" spans="1:13" ht="13.5" customHeight="1">
      <c r="A113" s="38"/>
      <c r="B113" s="221" t="s">
        <v>131</v>
      </c>
      <c r="C113" s="222" t="s">
        <v>8</v>
      </c>
      <c r="D113" s="33"/>
      <c r="E113" s="142"/>
      <c r="F113" s="170"/>
      <c r="G113" s="142"/>
      <c r="H113" s="170"/>
      <c r="I113" s="142"/>
      <c r="J113" s="170"/>
      <c r="K113" s="141"/>
      <c r="L113" s="46"/>
      <c r="M113" s="142"/>
    </row>
    <row r="114" spans="1:13" ht="13.5" customHeight="1">
      <c r="A114" s="38"/>
      <c r="B114" s="221" t="s">
        <v>65</v>
      </c>
      <c r="C114" s="222" t="s">
        <v>8</v>
      </c>
      <c r="D114" s="220">
        <v>146.2</v>
      </c>
      <c r="E114" s="142"/>
      <c r="F114" s="33">
        <v>146.2</v>
      </c>
      <c r="G114" s="142"/>
      <c r="H114" s="170"/>
      <c r="I114" s="142"/>
      <c r="J114" s="170"/>
      <c r="K114" s="141"/>
      <c r="L114" s="46"/>
      <c r="M114" s="142"/>
    </row>
    <row r="115" spans="1:13" ht="12.75" customHeight="1">
      <c r="A115" s="38" t="s">
        <v>22</v>
      </c>
      <c r="B115" s="223" t="s">
        <v>41</v>
      </c>
      <c r="C115" s="224" t="s">
        <v>8</v>
      </c>
      <c r="D115" s="41">
        <v>29393</v>
      </c>
      <c r="E115" s="124">
        <f>IF(ISERR(D115/D17*1000),0,D115/D17*1000)</f>
        <v>1937.0378669056688</v>
      </c>
      <c r="F115" s="45">
        <v>29393</v>
      </c>
      <c r="G115" s="124">
        <f>IF(ISERR(F115/F17*1000),0,F115/F17*1000)</f>
        <v>1937.0378669056688</v>
      </c>
      <c r="H115" s="45"/>
      <c r="I115" s="124">
        <f>IF(ISERR(H115/H17*1000),0,H115/H17*1000)</f>
        <v>0</v>
      </c>
      <c r="J115" s="45"/>
      <c r="K115" s="150">
        <f>IF(ISERR(J115/J17*1000),0,J115/J17*1000)</f>
        <v>0</v>
      </c>
      <c r="L115" s="46">
        <f>IF(ISERR(D115/#REF!*100),0,D115/#REF!*100)</f>
        <v>0</v>
      </c>
      <c r="M115" s="124">
        <f>IF(ISERR(#REF!/#REF!*1000),0,#REF!/#REF!*1000)</f>
        <v>0</v>
      </c>
    </row>
    <row r="116" spans="1:13" ht="13.5">
      <c r="A116" s="38" t="s">
        <v>78</v>
      </c>
      <c r="B116" s="223" t="s">
        <v>62</v>
      </c>
      <c r="C116" s="224" t="s">
        <v>8</v>
      </c>
      <c r="D116" s="41">
        <v>4848.2</v>
      </c>
      <c r="E116" s="124"/>
      <c r="F116" s="45">
        <v>4848.2</v>
      </c>
      <c r="G116" s="124"/>
      <c r="H116" s="45"/>
      <c r="I116" s="124"/>
      <c r="J116" s="45"/>
      <c r="K116" s="150"/>
      <c r="L116" s="46">
        <f>IF(ISERR(D116/#REF!*100),0,D116/#REF!*100)</f>
        <v>0</v>
      </c>
      <c r="M116" s="124"/>
    </row>
    <row r="117" spans="1:13" ht="15" customHeight="1">
      <c r="A117" s="38" t="s">
        <v>79</v>
      </c>
      <c r="B117" s="225" t="s">
        <v>66</v>
      </c>
      <c r="C117" s="224" t="s">
        <v>8</v>
      </c>
      <c r="D117" s="41">
        <v>34241.2</v>
      </c>
      <c r="E117" s="124">
        <f>IF(ISERR(D117/D17*1000),0,D117/D17*1000)</f>
        <v>2256.5407072531</v>
      </c>
      <c r="F117" s="41">
        <v>34241.2</v>
      </c>
      <c r="G117" s="124">
        <f>IF(ISERR(F117/F17*1000),0,F117/F17*1000)</f>
        <v>2256.5407072531</v>
      </c>
      <c r="H117" s="45"/>
      <c r="I117" s="124">
        <f>IF(ISERR(H117/H17*1000),0,H117/H17*1000)</f>
        <v>0</v>
      </c>
      <c r="J117" s="45"/>
      <c r="K117" s="150">
        <f>IF(ISERR(J117/J17*1000),0,J117/J17*1000)</f>
        <v>0</v>
      </c>
      <c r="L117" s="46">
        <f>IF(ISERR(D117/#REF!*100),0,D117/#REF!*100)</f>
        <v>0</v>
      </c>
      <c r="M117" s="124">
        <f>IF(ISERR(#REF!/#REF!*1000),0,#REF!/#REF!*1000)</f>
        <v>0</v>
      </c>
    </row>
    <row r="118" spans="1:13" ht="13.5">
      <c r="A118" s="38" t="s">
        <v>32</v>
      </c>
      <c r="B118" s="226" t="s">
        <v>67</v>
      </c>
      <c r="C118" s="227" t="s">
        <v>68</v>
      </c>
      <c r="D118" s="41">
        <v>1927.4</v>
      </c>
      <c r="E118" s="124"/>
      <c r="F118" s="41">
        <v>1927.4</v>
      </c>
      <c r="G118" s="124"/>
      <c r="H118" s="121"/>
      <c r="I118" s="124"/>
      <c r="J118" s="121"/>
      <c r="K118" s="150"/>
      <c r="L118" s="46"/>
      <c r="M118" s="124"/>
    </row>
    <row r="119" spans="1:13" ht="27" customHeight="1" thickBot="1">
      <c r="A119" s="228" t="s">
        <v>80</v>
      </c>
      <c r="B119" s="229" t="s">
        <v>40</v>
      </c>
      <c r="C119" s="230" t="s">
        <v>23</v>
      </c>
      <c r="D119" s="231">
        <v>2256.53</v>
      </c>
      <c r="E119" s="233"/>
      <c r="F119" s="41">
        <v>2256.53</v>
      </c>
      <c r="G119" s="233"/>
      <c r="H119" s="234"/>
      <c r="I119" s="233"/>
      <c r="J119" s="234"/>
      <c r="K119" s="232"/>
      <c r="L119" s="217"/>
      <c r="M119" s="233"/>
    </row>
    <row r="120" spans="2:13" ht="12.75">
      <c r="B120" s="1" t="s">
        <v>81</v>
      </c>
      <c r="D120" s="237">
        <f>IF(ISERR(D119/#REF!),0,D119/#REF!)</f>
        <v>0</v>
      </c>
      <c r="E120" s="237"/>
      <c r="F120" s="237">
        <f>IF(ISERR(F119/#REF!),0,F119/#REF!)</f>
        <v>0</v>
      </c>
      <c r="G120" s="237"/>
      <c r="H120" s="237">
        <f>IF(ISERR(H119/#REF!),0,H119/#REF!)</f>
        <v>0</v>
      </c>
      <c r="I120" s="237"/>
      <c r="J120" s="237">
        <f>IF(ISERR(J119/#REF!),0,J119/#REF!)</f>
        <v>0</v>
      </c>
      <c r="K120" s="236"/>
      <c r="L120" s="236"/>
      <c r="M120" s="237"/>
    </row>
    <row r="122" ht="12.75">
      <c r="B122" s="1" t="s">
        <v>137</v>
      </c>
    </row>
  </sheetData>
  <sheetProtection/>
  <mergeCells count="41">
    <mergeCell ref="A2:M2"/>
    <mergeCell ref="A1:M1"/>
    <mergeCell ref="A4:M4"/>
    <mergeCell ref="A5:M5"/>
    <mergeCell ref="D7:M7"/>
    <mergeCell ref="A3:M3"/>
    <mergeCell ref="F8:F9"/>
    <mergeCell ref="G8:G9"/>
    <mergeCell ref="H8:H9"/>
    <mergeCell ref="M8:M9"/>
    <mergeCell ref="I8:I9"/>
    <mergeCell ref="J8:J9"/>
    <mergeCell ref="K8:K9"/>
    <mergeCell ref="L8:L9"/>
    <mergeCell ref="B48:B50"/>
    <mergeCell ref="B51:B53"/>
    <mergeCell ref="A6:C6"/>
    <mergeCell ref="C7:C9"/>
    <mergeCell ref="D8:D9"/>
    <mergeCell ref="E8:E9"/>
    <mergeCell ref="A25:A26"/>
    <mergeCell ref="B25:B26"/>
    <mergeCell ref="A7:A9"/>
    <mergeCell ref="B7:B9"/>
    <mergeCell ref="B27:B29"/>
    <mergeCell ref="B45:B47"/>
    <mergeCell ref="A99:A102"/>
    <mergeCell ref="A74:A76"/>
    <mergeCell ref="A77:A79"/>
    <mergeCell ref="A80:A82"/>
    <mergeCell ref="A83:A85"/>
    <mergeCell ref="B83:B85"/>
    <mergeCell ref="A90:A92"/>
    <mergeCell ref="B90:B92"/>
    <mergeCell ref="A71:A73"/>
    <mergeCell ref="B66:B67"/>
    <mergeCell ref="A68:A70"/>
    <mergeCell ref="B68:B70"/>
    <mergeCell ref="B54:B56"/>
    <mergeCell ref="B57:B59"/>
    <mergeCell ref="B60:B62"/>
  </mergeCells>
  <printOptions/>
  <pageMargins left="0" right="0" top="0" bottom="0" header="0" footer="0"/>
  <pageSetup horizontalDpi="600" verticalDpi="600" orientation="landscape" pageOrder="overThenDown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Энергетическая комиссия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РЭК</dc:creator>
  <cp:keywords/>
  <dc:description/>
  <cp:lastModifiedBy>Admin</cp:lastModifiedBy>
  <cp:lastPrinted>2015-11-25T11:07:17Z</cp:lastPrinted>
  <dcterms:created xsi:type="dcterms:W3CDTF">2002-09-05T09:37:59Z</dcterms:created>
  <dcterms:modified xsi:type="dcterms:W3CDTF">2016-04-29T07:27:27Z</dcterms:modified>
  <cp:category/>
  <cp:version/>
  <cp:contentType/>
  <cp:contentStatus/>
</cp:coreProperties>
</file>